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5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4" yWindow="102" windowWidth="13265" windowHeight="6764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A6" i="1"/>
  <c r="B10" s="1"/>
  <c r="A9"/>
  <c r="H26"/>
  <c r="G27"/>
  <c r="G26" s="1"/>
  <c r="I27"/>
  <c r="J27"/>
  <c r="J26" s="1"/>
  <c r="K27"/>
  <c r="K26" s="1"/>
  <c r="L27"/>
  <c r="L26" s="1"/>
  <c r="M27"/>
  <c r="M26" s="1"/>
  <c r="N27"/>
  <c r="N26" s="1"/>
  <c r="O27"/>
  <c r="O26" s="1"/>
  <c r="P27"/>
  <c r="P26" s="1"/>
  <c r="Q27"/>
  <c r="Q26" s="1"/>
  <c r="R27"/>
  <c r="R26" s="1"/>
  <c r="S27"/>
  <c r="S26" s="1"/>
  <c r="T27"/>
  <c r="T26" s="1"/>
  <c r="U27"/>
  <c r="U26" s="1"/>
  <c r="V27"/>
  <c r="V26" s="1"/>
  <c r="W27"/>
  <c r="W26" s="1"/>
  <c r="X27"/>
  <c r="X26" s="1"/>
  <c r="Y27"/>
  <c r="Y26" s="1"/>
  <c r="Z27"/>
  <c r="Z26" s="1"/>
  <c r="AA27"/>
  <c r="AA26" s="1"/>
  <c r="D28" l="1"/>
  <c r="F27"/>
  <c r="F26" s="1"/>
  <c r="I26"/>
  <c r="E27"/>
  <c r="C28"/>
  <c r="E28"/>
  <c r="D29"/>
  <c r="E26" l="1"/>
  <c r="D27"/>
  <c r="F28"/>
  <c r="E29"/>
  <c r="B28"/>
  <c r="B29" s="1"/>
  <c r="C29"/>
  <c r="D26" l="1"/>
  <c r="C27"/>
  <c r="G28"/>
  <c r="F29"/>
  <c r="C26" l="1"/>
  <c r="B27"/>
  <c r="B26" s="1"/>
  <c r="H28"/>
  <c r="G29"/>
  <c r="I28" l="1"/>
  <c r="H29"/>
  <c r="J28" l="1"/>
  <c r="I29"/>
  <c r="K28" l="1"/>
  <c r="J29"/>
  <c r="L28" l="1"/>
  <c r="K29"/>
  <c r="M28" l="1"/>
  <c r="L29"/>
  <c r="N28" l="1"/>
  <c r="M29"/>
  <c r="O28" l="1"/>
  <c r="N29"/>
  <c r="P28" l="1"/>
  <c r="O29"/>
  <c r="Q28" l="1"/>
  <c r="P29"/>
  <c r="R28" l="1"/>
  <c r="Q29"/>
  <c r="S28" l="1"/>
  <c r="R29"/>
  <c r="T28" l="1"/>
  <c r="S29"/>
  <c r="U28" l="1"/>
  <c r="T29"/>
  <c r="V28" l="1"/>
  <c r="U29"/>
  <c r="W28" l="1"/>
  <c r="V29"/>
  <c r="X28" l="1"/>
  <c r="W29"/>
  <c r="Y28" l="1"/>
  <c r="X29"/>
  <c r="Z28" l="1"/>
  <c r="Y29"/>
  <c r="AA28" l="1"/>
  <c r="AA29" s="1"/>
  <c r="Z29"/>
</calcChain>
</file>

<file path=xl/sharedStrings.xml><?xml version="1.0" encoding="utf-8"?>
<sst xmlns="http://schemas.openxmlformats.org/spreadsheetml/2006/main" count="16" uniqueCount="16">
  <si>
    <t>Incident wave</t>
  </si>
  <si>
    <t>incident angle (deg)</t>
  </si>
  <si>
    <t>refracted wave</t>
  </si>
  <si>
    <t>refracted angle (deg)</t>
  </si>
  <si>
    <t>glass index</t>
  </si>
  <si>
    <t>refracted wavelength</t>
  </si>
  <si>
    <t>Interface</t>
  </si>
  <si>
    <t>Choose top 3 sliders. Then adjust other 2 to match wavefronts.</t>
  </si>
  <si>
    <t>Once wavefronts match, changing wavelength won't break it.</t>
  </si>
  <si>
    <t>Below are the series that are graphed.</t>
  </si>
  <si>
    <t>blue</t>
  </si>
  <si>
    <t>white</t>
  </si>
  <si>
    <t>glass is the</t>
  </si>
  <si>
    <t>area.</t>
  </si>
  <si>
    <t>incident wavelength</t>
  </si>
  <si>
    <t>refracted position (arb units)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</si>
</sst>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PropertyBag">
  <ax:ocxPr ax:name="Size" ax:value="8775;564"/>
  <ax:ocxPr ax:name="Max" ax:value="150"/>
  <ax:ocxPr ax:name="Position" ax:value="76"/>
</ax:ocx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PropertyBag">
  <ax:ocxPr ax:name="Size" ax:value="9570;616"/>
  <ax:ocxPr ax:name="Max" ax:value="200"/>
  <ax:ocxPr ax:name="Position" ax:value="102"/>
</ax:ocx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PropertyBag">
  <ax:ocxPr ax:name="Size" ax:value="9570;616"/>
  <ax:ocxPr ax:name="Min" ax:value="1"/>
  <ax:ocxPr ax:name="Max" ax:value="89"/>
  <ax:ocxPr ax:name="Position" ax:value="26"/>
</ax:ocx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PropertyBag">
  <ax:ocxPr ax:name="Size" ax:value="11392;718"/>
  <ax:ocxPr ax:name="Min" ax:value="50"/>
  <ax:ocxPr ax:name="Max" ax:value="150"/>
  <ax:ocxPr ax:name="Position" ax:value="75"/>
</ax:ocx>
</file>

<file path=xl/activeX/activeX5.xml><?xml version="1.0" encoding="utf-8"?>
<ax:ocx xmlns:ax="http://schemas.microsoft.com/office/2006/activeX" xmlns:r="http://schemas.openxmlformats.org/officeDocument/2006/relationships" ax:classid="{DFD181E0-5E2F-11CE-A449-00AA004A803D}" ax:persistence="persistPropertyBag">
  <ax:ocxPr ax:name="Size" ax:value="10442;667"/>
  <ax:ocxPr ax:name="Min" ax:value="1"/>
  <ax:ocxPr ax:name="Max" ax:value="89"/>
  <ax:ocxPr ax:name="Position" ax:value="30"/>
</ax:ocx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1.8583062074554485E-2"/>
          <c:y val="2.3255818079716543E-2"/>
          <c:w val="0.96399634511751386"/>
          <c:h val="0.95494202989836063"/>
        </c:manualLayout>
      </c:layout>
      <c:scatterChart>
        <c:scatterStyle val="lineMarker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Sheet1!$B$26:$B$29</c:f>
              <c:numCache>
                <c:formatCode>General</c:formatCode>
                <c:ptCount val="4"/>
                <c:pt idx="0">
                  <c:v>-5.3397459621556127</c:v>
                </c:pt>
                <c:pt idx="1">
                  <c:v>-14</c:v>
                </c:pt>
                <c:pt idx="2">
                  <c:v>-4.452648547748904</c:v>
                </c:pt>
                <c:pt idx="3">
                  <c:v>-14.704167755645384</c:v>
                </c:pt>
              </c:numCache>
            </c:numRef>
          </c:yVal>
        </c:ser>
        <c:ser>
          <c:idx val="1"/>
          <c:order val="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Sheet1!$C$26:$C$29</c:f>
              <c:numCache>
                <c:formatCode>General</c:formatCode>
                <c:ptCount val="4"/>
                <c:pt idx="0">
                  <c:v>-3.8397459621556127</c:v>
                </c:pt>
                <c:pt idx="1">
                  <c:v>-12.5</c:v>
                </c:pt>
                <c:pt idx="2">
                  <c:v>-3.4805581929030835</c:v>
                </c:pt>
                <c:pt idx="3">
                  <c:v>-13.732077400799565</c:v>
                </c:pt>
              </c:numCache>
            </c:numRef>
          </c:yVal>
        </c:ser>
        <c:ser>
          <c:idx val="2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Sheet1!$D$26:$D$29</c:f>
              <c:numCache>
                <c:formatCode>General</c:formatCode>
                <c:ptCount val="4"/>
                <c:pt idx="0">
                  <c:v>-2.3397459621556127</c:v>
                </c:pt>
                <c:pt idx="1">
                  <c:v>-11</c:v>
                </c:pt>
                <c:pt idx="2">
                  <c:v>-2.5084678380572627</c:v>
                </c:pt>
                <c:pt idx="3">
                  <c:v>-12.759987045953743</c:v>
                </c:pt>
              </c:numCache>
            </c:numRef>
          </c:yVal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Sheet1!$E$26:$E$29</c:f>
              <c:numCache>
                <c:formatCode>General</c:formatCode>
                <c:ptCount val="4"/>
                <c:pt idx="0">
                  <c:v>-0.8397459621556127</c:v>
                </c:pt>
                <c:pt idx="1">
                  <c:v>-9.5</c:v>
                </c:pt>
                <c:pt idx="2">
                  <c:v>-1.5363774832114419</c:v>
                </c:pt>
                <c:pt idx="3">
                  <c:v>-11.787896691107923</c:v>
                </c:pt>
              </c:numCache>
            </c:numRef>
          </c:yVal>
        </c:ser>
        <c:ser>
          <c:idx val="4"/>
          <c:order val="4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Sheet1!$F$26:$F$29</c:f>
              <c:numCache>
                <c:formatCode>General</c:formatCode>
                <c:ptCount val="4"/>
                <c:pt idx="0">
                  <c:v>0.6602540378443873</c:v>
                </c:pt>
                <c:pt idx="1">
                  <c:v>-8</c:v>
                </c:pt>
                <c:pt idx="2">
                  <c:v>-0.56428712836562112</c:v>
                </c:pt>
                <c:pt idx="3">
                  <c:v>-10.815806336262101</c:v>
                </c:pt>
              </c:numCache>
            </c:numRef>
          </c:yVal>
        </c:ser>
        <c:ser>
          <c:idx val="5"/>
          <c:order val="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Sheet1!$G$26:$G$29</c:f>
              <c:numCache>
                <c:formatCode>General</c:formatCode>
                <c:ptCount val="4"/>
                <c:pt idx="0">
                  <c:v>2.1602540378443873</c:v>
                </c:pt>
                <c:pt idx="1">
                  <c:v>-6.5</c:v>
                </c:pt>
                <c:pt idx="2">
                  <c:v>0.40780322648019962</c:v>
                </c:pt>
                <c:pt idx="3">
                  <c:v>-9.8437159814162811</c:v>
                </c:pt>
              </c:numCache>
            </c:numRef>
          </c:yVal>
        </c:ser>
        <c:ser>
          <c:idx val="6"/>
          <c:order val="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Sheet1!$H$26:$H$29</c:f>
              <c:numCache>
                <c:formatCode>General</c:formatCode>
                <c:ptCount val="4"/>
                <c:pt idx="0">
                  <c:v>3.6602540378443873</c:v>
                </c:pt>
                <c:pt idx="1">
                  <c:v>-5</c:v>
                </c:pt>
                <c:pt idx="2">
                  <c:v>1.3798935813260202</c:v>
                </c:pt>
                <c:pt idx="3">
                  <c:v>-8.8716256265704594</c:v>
                </c:pt>
              </c:numCache>
            </c:numRef>
          </c:yVal>
        </c:ser>
        <c:ser>
          <c:idx val="7"/>
          <c:order val="7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Sheet1!$I$26:$I$29</c:f>
              <c:numCache>
                <c:formatCode>General</c:formatCode>
                <c:ptCount val="4"/>
                <c:pt idx="0">
                  <c:v>5.1602540378443873</c:v>
                </c:pt>
                <c:pt idx="1">
                  <c:v>-3.5</c:v>
                </c:pt>
                <c:pt idx="2">
                  <c:v>2.3519839361718411</c:v>
                </c:pt>
                <c:pt idx="3">
                  <c:v>-7.8995352717246394</c:v>
                </c:pt>
              </c:numCache>
            </c:numRef>
          </c:yVal>
        </c:ser>
        <c:ser>
          <c:idx val="8"/>
          <c:order val="8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Sheet1!$J$26:$J$29</c:f>
              <c:numCache>
                <c:formatCode>General</c:formatCode>
                <c:ptCount val="4"/>
                <c:pt idx="0">
                  <c:v>6.6602540378443873</c:v>
                </c:pt>
                <c:pt idx="1">
                  <c:v>-1.9999999999999998</c:v>
                </c:pt>
                <c:pt idx="2">
                  <c:v>3.3240742910176619</c:v>
                </c:pt>
                <c:pt idx="3">
                  <c:v>-6.9274449168788186</c:v>
                </c:pt>
              </c:numCache>
            </c:numRef>
          </c:yVal>
        </c:ser>
        <c:ser>
          <c:idx val="9"/>
          <c:order val="9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Sheet1!$K$26:$K$29</c:f>
              <c:numCache>
                <c:formatCode>General</c:formatCode>
                <c:ptCount val="4"/>
                <c:pt idx="0">
                  <c:v>8.1602540378443873</c:v>
                </c:pt>
                <c:pt idx="1">
                  <c:v>-0.49999999999999956</c:v>
                </c:pt>
                <c:pt idx="2">
                  <c:v>4.2961646458634828</c:v>
                </c:pt>
                <c:pt idx="3">
                  <c:v>-5.9553545620329977</c:v>
                </c:pt>
              </c:numCache>
            </c:numRef>
          </c:yVal>
        </c:ser>
        <c:ser>
          <c:idx val="10"/>
          <c:order val="1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Sheet1!$L$26:$L$29</c:f>
              <c:numCache>
                <c:formatCode>General</c:formatCode>
                <c:ptCount val="4"/>
                <c:pt idx="0">
                  <c:v>9.6602540378443873</c:v>
                </c:pt>
                <c:pt idx="1">
                  <c:v>1.0000000000000007</c:v>
                </c:pt>
                <c:pt idx="2">
                  <c:v>5.2682550007093036</c:v>
                </c:pt>
                <c:pt idx="3">
                  <c:v>-4.9832642071871769</c:v>
                </c:pt>
              </c:numCache>
            </c:numRef>
          </c:yVal>
        </c:ser>
        <c:ser>
          <c:idx val="11"/>
          <c:order val="1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Sheet1!$M$26:$M$29</c:f>
              <c:numCache>
                <c:formatCode>General</c:formatCode>
                <c:ptCount val="4"/>
                <c:pt idx="0">
                  <c:v>11.160254037844389</c:v>
                </c:pt>
                <c:pt idx="1">
                  <c:v>2.5000000000000009</c:v>
                </c:pt>
                <c:pt idx="2">
                  <c:v>6.2403453555551245</c:v>
                </c:pt>
                <c:pt idx="3">
                  <c:v>-4.011173852341356</c:v>
                </c:pt>
              </c:numCache>
            </c:numRef>
          </c:yVal>
        </c:ser>
        <c:ser>
          <c:idx val="12"/>
          <c:order val="1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Sheet1!$N$26:$N$29</c:f>
              <c:numCache>
                <c:formatCode>General</c:formatCode>
                <c:ptCount val="4"/>
                <c:pt idx="0">
                  <c:v>12.660254037844389</c:v>
                </c:pt>
                <c:pt idx="1">
                  <c:v>4.0000000000000009</c:v>
                </c:pt>
                <c:pt idx="2">
                  <c:v>7.2124357104009453</c:v>
                </c:pt>
                <c:pt idx="3">
                  <c:v>-3.0390834974955352</c:v>
                </c:pt>
              </c:numCache>
            </c:numRef>
          </c:yVal>
        </c:ser>
        <c:ser>
          <c:idx val="13"/>
          <c:order val="1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Sheet1!$O$26:$O$29</c:f>
              <c:numCache>
                <c:formatCode>General</c:formatCode>
                <c:ptCount val="4"/>
                <c:pt idx="0">
                  <c:v>14.160254037844389</c:v>
                </c:pt>
                <c:pt idx="1">
                  <c:v>5.5000000000000009</c:v>
                </c:pt>
                <c:pt idx="2">
                  <c:v>8.1845260652467662</c:v>
                </c:pt>
                <c:pt idx="3">
                  <c:v>-2.0669931426497143</c:v>
                </c:pt>
              </c:numCache>
            </c:numRef>
          </c:yVal>
        </c:ser>
        <c:ser>
          <c:idx val="14"/>
          <c:order val="14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Sheet1!$P$26:$P$29</c:f>
              <c:numCache>
                <c:formatCode>General</c:formatCode>
                <c:ptCount val="4"/>
                <c:pt idx="0">
                  <c:v>15.660254037844389</c:v>
                </c:pt>
                <c:pt idx="1">
                  <c:v>7.0000000000000009</c:v>
                </c:pt>
                <c:pt idx="2">
                  <c:v>9.1566164200925861</c:v>
                </c:pt>
                <c:pt idx="3">
                  <c:v>-1.0949027878038944</c:v>
                </c:pt>
              </c:numCache>
            </c:numRef>
          </c:yVal>
        </c:ser>
        <c:ser>
          <c:idx val="15"/>
          <c:order val="1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Sheet1!$Q$26:$Q$29</c:f>
              <c:numCache>
                <c:formatCode>General</c:formatCode>
                <c:ptCount val="4"/>
                <c:pt idx="0">
                  <c:v>17.160254037844389</c:v>
                </c:pt>
                <c:pt idx="1">
                  <c:v>8.5000000000000018</c:v>
                </c:pt>
                <c:pt idx="2">
                  <c:v>10.128706774938406</c:v>
                </c:pt>
                <c:pt idx="3">
                  <c:v>-0.12281243295807442</c:v>
                </c:pt>
              </c:numCache>
            </c:numRef>
          </c:yVal>
        </c:ser>
        <c:ser>
          <c:idx val="16"/>
          <c:order val="16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Sheet1!$R$26:$R$29</c:f>
              <c:numCache>
                <c:formatCode>General</c:formatCode>
                <c:ptCount val="4"/>
                <c:pt idx="0">
                  <c:v>18.660254037844389</c:v>
                </c:pt>
                <c:pt idx="1">
                  <c:v>10.000000000000002</c:v>
                </c:pt>
                <c:pt idx="2">
                  <c:v>11.100797129784226</c:v>
                </c:pt>
                <c:pt idx="3">
                  <c:v>0.84927792188774553</c:v>
                </c:pt>
              </c:numCache>
            </c:numRef>
          </c:yVal>
        </c:ser>
        <c:ser>
          <c:idx val="17"/>
          <c:order val="17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Sheet1!$S$26:$S$29</c:f>
              <c:numCache>
                <c:formatCode>General</c:formatCode>
                <c:ptCount val="4"/>
                <c:pt idx="0">
                  <c:v>20.160254037844389</c:v>
                </c:pt>
                <c:pt idx="1">
                  <c:v>11.500000000000002</c:v>
                </c:pt>
                <c:pt idx="2">
                  <c:v>12.072887484630046</c:v>
                </c:pt>
                <c:pt idx="3">
                  <c:v>1.8213682767335655</c:v>
                </c:pt>
              </c:numCache>
            </c:numRef>
          </c:yVal>
        </c:ser>
        <c:ser>
          <c:idx val="18"/>
          <c:order val="18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Sheet1!$T$26:$T$29</c:f>
              <c:numCache>
                <c:formatCode>General</c:formatCode>
                <c:ptCount val="4"/>
                <c:pt idx="0">
                  <c:v>21.660254037844389</c:v>
                </c:pt>
                <c:pt idx="1">
                  <c:v>13.000000000000002</c:v>
                </c:pt>
                <c:pt idx="2">
                  <c:v>13.044977839475866</c:v>
                </c:pt>
                <c:pt idx="3">
                  <c:v>2.7934586315793855</c:v>
                </c:pt>
              </c:numCache>
            </c:numRef>
          </c:yVal>
        </c:ser>
        <c:ser>
          <c:idx val="19"/>
          <c:order val="19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Sheet1!$U$26:$U$29</c:f>
              <c:numCache>
                <c:formatCode>General</c:formatCode>
                <c:ptCount val="4"/>
                <c:pt idx="0">
                  <c:v>23.160254037844389</c:v>
                </c:pt>
                <c:pt idx="1">
                  <c:v>14.500000000000002</c:v>
                </c:pt>
                <c:pt idx="2">
                  <c:v>14.017068194321686</c:v>
                </c:pt>
                <c:pt idx="3">
                  <c:v>3.7655489864252054</c:v>
                </c:pt>
              </c:numCache>
            </c:numRef>
          </c:yVal>
        </c:ser>
        <c:ser>
          <c:idx val="20"/>
          <c:order val="2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Sheet1!$V$26:$V$29</c:f>
              <c:numCache>
                <c:formatCode>General</c:formatCode>
                <c:ptCount val="4"/>
                <c:pt idx="0">
                  <c:v>24.660254037844389</c:v>
                </c:pt>
                <c:pt idx="1">
                  <c:v>16.000000000000004</c:v>
                </c:pt>
                <c:pt idx="2">
                  <c:v>14.989158549167506</c:v>
                </c:pt>
                <c:pt idx="3">
                  <c:v>4.7376393412710254</c:v>
                </c:pt>
              </c:numCache>
            </c:numRef>
          </c:yVal>
        </c:ser>
        <c:ser>
          <c:idx val="21"/>
          <c:order val="21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Sheet1!$W$26:$W$29</c:f>
              <c:numCache>
                <c:formatCode>General</c:formatCode>
                <c:ptCount val="4"/>
                <c:pt idx="0">
                  <c:v>26.160254037844389</c:v>
                </c:pt>
                <c:pt idx="1">
                  <c:v>17.500000000000004</c:v>
                </c:pt>
                <c:pt idx="2">
                  <c:v>15.961248904013326</c:v>
                </c:pt>
                <c:pt idx="3">
                  <c:v>5.7097296961168453</c:v>
                </c:pt>
              </c:numCache>
            </c:numRef>
          </c:yVal>
        </c:ser>
        <c:ser>
          <c:idx val="22"/>
          <c:order val="2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Sheet1!$X$26:$X$29</c:f>
              <c:numCache>
                <c:formatCode>General</c:formatCode>
                <c:ptCount val="4"/>
                <c:pt idx="0">
                  <c:v>27.660254037844389</c:v>
                </c:pt>
                <c:pt idx="1">
                  <c:v>19.000000000000004</c:v>
                </c:pt>
                <c:pt idx="2">
                  <c:v>16.933339258859146</c:v>
                </c:pt>
                <c:pt idx="3">
                  <c:v>6.6818200509626653</c:v>
                </c:pt>
              </c:numCache>
            </c:numRef>
          </c:yVal>
        </c:ser>
        <c:ser>
          <c:idx val="23"/>
          <c:order val="2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Sheet1!$Y$26:$Y$29</c:f>
              <c:numCache>
                <c:formatCode>General</c:formatCode>
                <c:ptCount val="4"/>
                <c:pt idx="0">
                  <c:v>29.160254037844389</c:v>
                </c:pt>
                <c:pt idx="1">
                  <c:v>20.500000000000004</c:v>
                </c:pt>
                <c:pt idx="2">
                  <c:v>17.905429613704968</c:v>
                </c:pt>
                <c:pt idx="3">
                  <c:v>7.653910405808487</c:v>
                </c:pt>
              </c:numCache>
            </c:numRef>
          </c:yVal>
        </c:ser>
        <c:ser>
          <c:idx val="24"/>
          <c:order val="24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Sheet1!$Z$26:$Z$29</c:f>
              <c:numCache>
                <c:formatCode>General</c:formatCode>
                <c:ptCount val="4"/>
                <c:pt idx="0">
                  <c:v>30.660254037844389</c:v>
                </c:pt>
                <c:pt idx="1">
                  <c:v>22.000000000000004</c:v>
                </c:pt>
                <c:pt idx="2">
                  <c:v>18.877519968550789</c:v>
                </c:pt>
                <c:pt idx="3">
                  <c:v>8.6260007606543088</c:v>
                </c:pt>
              </c:numCache>
            </c:numRef>
          </c:yVal>
        </c:ser>
        <c:ser>
          <c:idx val="25"/>
          <c:order val="25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Sheet1!$A$26:$A$29</c:f>
              <c:numCache>
                <c:formatCode>General</c:formatCode>
                <c:ptCount val="4"/>
                <c:pt idx="0">
                  <c:v>-5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</c:numCache>
            </c:numRef>
          </c:xVal>
          <c:yVal>
            <c:numRef>
              <c:f>Sheet1!$AA$26:$AA$29</c:f>
              <c:numCache>
                <c:formatCode>General</c:formatCode>
                <c:ptCount val="4"/>
                <c:pt idx="0">
                  <c:v>32.160254037844389</c:v>
                </c:pt>
                <c:pt idx="1">
                  <c:v>23.500000000000004</c:v>
                </c:pt>
                <c:pt idx="2">
                  <c:v>19.849610323396611</c:v>
                </c:pt>
                <c:pt idx="3">
                  <c:v>9.5980911155001305</c:v>
                </c:pt>
              </c:numCache>
            </c:numRef>
          </c:yVal>
        </c:ser>
        <c:ser>
          <c:idx val="26"/>
          <c:order val="26"/>
          <c:spPr>
            <a:ln w="25400">
              <a:solidFill>
                <a:srgbClr val="333333"/>
              </a:solidFill>
              <a:prstDash val="solid"/>
            </a:ln>
          </c:spPr>
          <c:marker>
            <c:symbol val="none"/>
          </c:marker>
          <c:xVal>
            <c:numRef>
              <c:f>Sheet1!$A$23:$A$24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Sheet1!$B$23:$B$24</c:f>
              <c:numCache>
                <c:formatCode>General</c:formatCode>
                <c:ptCount val="2"/>
                <c:pt idx="0">
                  <c:v>-5</c:v>
                </c:pt>
                <c:pt idx="1">
                  <c:v>5</c:v>
                </c:pt>
              </c:numCache>
            </c:numRef>
          </c:yVal>
        </c:ser>
        <c:axId val="68921984"/>
        <c:axId val="68927872"/>
      </c:scatterChart>
      <c:valAx>
        <c:axId val="68921984"/>
        <c:scaling>
          <c:orientation val="minMax"/>
          <c:max val="5"/>
          <c:min val="-5"/>
        </c:scaling>
        <c:delete val="1"/>
        <c:axPos val="b"/>
        <c:numFmt formatCode="General" sourceLinked="1"/>
        <c:tickLblPos val="nextTo"/>
        <c:crossAx val="68927872"/>
        <c:crosses val="autoZero"/>
        <c:crossBetween val="midCat"/>
      </c:valAx>
      <c:valAx>
        <c:axId val="68927872"/>
        <c:scaling>
          <c:orientation val="minMax"/>
          <c:max val="5"/>
          <c:min val="-5"/>
        </c:scaling>
        <c:delete val="1"/>
        <c:axPos val="l"/>
        <c:numFmt formatCode="General" sourceLinked="1"/>
        <c:tickLblPos val="nextTo"/>
        <c:crossAx val="68921984"/>
        <c:crosses val="autoZero"/>
        <c:crossBetween val="midCat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203200</xdr:colOff>
      <xdr:row>0</xdr:row>
      <xdr:rowOff>0</xdr:rowOff>
    </xdr:from>
    <xdr:to>
      <xdr:col>11</xdr:col>
      <xdr:colOff>526473</xdr:colOff>
      <xdr:row>24</xdr:row>
      <xdr:rowOff>149474</xdr:rowOff>
    </xdr:to>
    <xdr:graphicFrame macro="">
      <xdr:nvGraphicFramePr>
        <xdr:cNvPr id="1040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0.50666</cdr:x>
      <cdr:y>0.02418</cdr:y>
    </cdr:from>
    <cdr:to>
      <cdr:x>0.98219</cdr:x>
      <cdr:y>0.97778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48" y="149285"/>
          <a:ext cx="3786101" cy="6068554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>
            <a:alpha val="50000"/>
          </a:srgbClr>
        </a:solidFill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A35"/>
  <sheetViews>
    <sheetView tabSelected="1" zoomScaleNormal="100" workbookViewId="0">
      <selection activeCell="B7" sqref="B7"/>
    </sheetView>
  </sheetViews>
  <sheetFormatPr defaultRowHeight="13.1"/>
  <cols>
    <col min="1" max="1" width="17.375" customWidth="1"/>
  </cols>
  <sheetData>
    <row r="1" spans="1:7">
      <c r="A1" s="2" t="s">
        <v>7</v>
      </c>
    </row>
    <row r="2" spans="1:7">
      <c r="A2" t="s">
        <v>1</v>
      </c>
    </row>
    <row r="3" spans="1:7">
      <c r="A3">
        <v>30</v>
      </c>
    </row>
    <row r="5" spans="1:7">
      <c r="A5" s="4" t="s">
        <v>14</v>
      </c>
    </row>
    <row r="6" spans="1:7">
      <c r="A6">
        <f>B6/100</f>
        <v>0.75</v>
      </c>
      <c r="B6">
        <v>75</v>
      </c>
    </row>
    <row r="8" spans="1:7">
      <c r="A8" t="s">
        <v>4</v>
      </c>
      <c r="C8" s="4" t="s">
        <v>12</v>
      </c>
      <c r="E8" s="4" t="s">
        <v>13</v>
      </c>
      <c r="G8" s="4" t="s">
        <v>10</v>
      </c>
    </row>
    <row r="9" spans="1:7">
      <c r="A9">
        <f>1+B9/100</f>
        <v>1.76</v>
      </c>
      <c r="B9">
        <v>76</v>
      </c>
      <c r="D9">
        <v>1</v>
      </c>
      <c r="G9" s="4" t="s">
        <v>11</v>
      </c>
    </row>
    <row r="10" spans="1:7">
      <c r="A10" t="s">
        <v>5</v>
      </c>
      <c r="B10">
        <f>IF(D9=1,A6/A9,A6*A9)</f>
        <v>0.42613636363636365</v>
      </c>
    </row>
    <row r="12" spans="1:7">
      <c r="A12" t="s">
        <v>3</v>
      </c>
    </row>
    <row r="13" spans="1:7">
      <c r="A13">
        <v>26</v>
      </c>
    </row>
    <row r="15" spans="1:7">
      <c r="A15" s="4" t="s">
        <v>15</v>
      </c>
    </row>
    <row r="16" spans="1:7">
      <c r="A16">
        <v>102</v>
      </c>
    </row>
    <row r="18" spans="1:27">
      <c r="A18" s="2" t="s">
        <v>8</v>
      </c>
    </row>
    <row r="21" spans="1:27">
      <c r="A21" s="3" t="s">
        <v>9</v>
      </c>
    </row>
    <row r="22" spans="1:27">
      <c r="A22" t="s">
        <v>6</v>
      </c>
    </row>
    <row r="23" spans="1:27">
      <c r="A23">
        <v>0</v>
      </c>
      <c r="B23">
        <v>-5</v>
      </c>
    </row>
    <row r="24" spans="1:27">
      <c r="A24">
        <v>0</v>
      </c>
      <c r="B24">
        <v>5</v>
      </c>
    </row>
    <row r="25" spans="1:27">
      <c r="A25" t="s">
        <v>0</v>
      </c>
    </row>
    <row r="26" spans="1:27">
      <c r="A26">
        <v>-5</v>
      </c>
      <c r="B26">
        <f t="shared" ref="B26:AA26" si="0">B27+5/TAN($A3*PI()/180)</f>
        <v>-5.3397459621556127</v>
      </c>
      <c r="C26">
        <f t="shared" si="0"/>
        <v>-3.8397459621556127</v>
      </c>
      <c r="D26">
        <f t="shared" si="0"/>
        <v>-2.3397459621556127</v>
      </c>
      <c r="E26">
        <f t="shared" si="0"/>
        <v>-0.8397459621556127</v>
      </c>
      <c r="F26">
        <f t="shared" si="0"/>
        <v>0.6602540378443873</v>
      </c>
      <c r="G26">
        <f t="shared" si="0"/>
        <v>2.1602540378443873</v>
      </c>
      <c r="H26">
        <f t="shared" si="0"/>
        <v>3.6602540378443873</v>
      </c>
      <c r="I26">
        <f t="shared" si="0"/>
        <v>5.1602540378443873</v>
      </c>
      <c r="J26">
        <f t="shared" si="0"/>
        <v>6.6602540378443873</v>
      </c>
      <c r="K26">
        <f t="shared" si="0"/>
        <v>8.1602540378443873</v>
      </c>
      <c r="L26">
        <f t="shared" si="0"/>
        <v>9.6602540378443873</v>
      </c>
      <c r="M26">
        <f t="shared" si="0"/>
        <v>11.160254037844389</v>
      </c>
      <c r="N26">
        <f t="shared" si="0"/>
        <v>12.660254037844389</v>
      </c>
      <c r="O26">
        <f t="shared" si="0"/>
        <v>14.160254037844389</v>
      </c>
      <c r="P26">
        <f t="shared" si="0"/>
        <v>15.660254037844389</v>
      </c>
      <c r="Q26">
        <f t="shared" si="0"/>
        <v>17.160254037844389</v>
      </c>
      <c r="R26">
        <f t="shared" si="0"/>
        <v>18.660254037844389</v>
      </c>
      <c r="S26">
        <f t="shared" si="0"/>
        <v>20.160254037844389</v>
      </c>
      <c r="T26">
        <f t="shared" si="0"/>
        <v>21.660254037844389</v>
      </c>
      <c r="U26">
        <f t="shared" si="0"/>
        <v>23.160254037844389</v>
      </c>
      <c r="V26">
        <f t="shared" si="0"/>
        <v>24.660254037844389</v>
      </c>
      <c r="W26">
        <f t="shared" si="0"/>
        <v>26.160254037844389</v>
      </c>
      <c r="X26">
        <f t="shared" si="0"/>
        <v>27.660254037844389</v>
      </c>
      <c r="Y26">
        <f t="shared" si="0"/>
        <v>29.160254037844389</v>
      </c>
      <c r="Z26">
        <f t="shared" si="0"/>
        <v>30.660254037844389</v>
      </c>
      <c r="AA26">
        <f t="shared" si="0"/>
        <v>32.160254037844389</v>
      </c>
    </row>
    <row r="27" spans="1:27">
      <c r="A27">
        <v>0</v>
      </c>
      <c r="B27">
        <f t="shared" ref="B27:G27" si="1">C27-$A6/SIN($A3*PI()/180)</f>
        <v>-14</v>
      </c>
      <c r="C27">
        <f t="shared" si="1"/>
        <v>-12.5</v>
      </c>
      <c r="D27">
        <f t="shared" si="1"/>
        <v>-11</v>
      </c>
      <c r="E27">
        <f t="shared" si="1"/>
        <v>-9.5</v>
      </c>
      <c r="F27">
        <f t="shared" si="1"/>
        <v>-8</v>
      </c>
      <c r="G27">
        <f t="shared" si="1"/>
        <v>-6.5</v>
      </c>
      <c r="H27" s="1">
        <v>-5</v>
      </c>
      <c r="I27" s="5">
        <f t="shared" ref="I27:AA27" si="2">H27+$A6/SIN($A3*PI()/180)</f>
        <v>-3.5</v>
      </c>
      <c r="J27">
        <f t="shared" si="2"/>
        <v>-1.9999999999999998</v>
      </c>
      <c r="K27">
        <f t="shared" si="2"/>
        <v>-0.49999999999999956</v>
      </c>
      <c r="L27">
        <f t="shared" si="2"/>
        <v>1.0000000000000007</v>
      </c>
      <c r="M27">
        <f t="shared" si="2"/>
        <v>2.5000000000000009</v>
      </c>
      <c r="N27">
        <f t="shared" si="2"/>
        <v>4.0000000000000009</v>
      </c>
      <c r="O27">
        <f t="shared" si="2"/>
        <v>5.5000000000000009</v>
      </c>
      <c r="P27">
        <f t="shared" si="2"/>
        <v>7.0000000000000009</v>
      </c>
      <c r="Q27">
        <f t="shared" si="2"/>
        <v>8.5000000000000018</v>
      </c>
      <c r="R27">
        <f t="shared" si="2"/>
        <v>10.000000000000002</v>
      </c>
      <c r="S27">
        <f t="shared" si="2"/>
        <v>11.500000000000002</v>
      </c>
      <c r="T27">
        <f t="shared" si="2"/>
        <v>13.000000000000002</v>
      </c>
      <c r="U27">
        <f t="shared" si="2"/>
        <v>14.500000000000002</v>
      </c>
      <c r="V27">
        <f t="shared" si="2"/>
        <v>16.000000000000004</v>
      </c>
      <c r="W27">
        <f t="shared" si="2"/>
        <v>17.500000000000004</v>
      </c>
      <c r="X27">
        <f t="shared" si="2"/>
        <v>19.000000000000004</v>
      </c>
      <c r="Y27">
        <f t="shared" si="2"/>
        <v>20.500000000000004</v>
      </c>
      <c r="Z27">
        <f t="shared" si="2"/>
        <v>22.000000000000004</v>
      </c>
      <c r="AA27">
        <f t="shared" si="2"/>
        <v>23.500000000000004</v>
      </c>
    </row>
    <row r="28" spans="1:27">
      <c r="A28">
        <v>0</v>
      </c>
      <c r="B28">
        <f>C28-$B10/SIN($A13*PI()/180)</f>
        <v>-4.452648547748904</v>
      </c>
      <c r="C28">
        <f>D28-$B10/SIN($A13*PI()/180)</f>
        <v>-3.4805581929030835</v>
      </c>
      <c r="D28" s="5">
        <f>I27+A16/100*B10/SIN($A13*PI()/180)</f>
        <v>-2.5084678380572627</v>
      </c>
      <c r="E28">
        <f t="shared" ref="E28:AA28" si="3">D28+$B10/SIN($A13*PI()/180)</f>
        <v>-1.5363774832114419</v>
      </c>
      <c r="F28">
        <f t="shared" si="3"/>
        <v>-0.56428712836562112</v>
      </c>
      <c r="G28">
        <f t="shared" si="3"/>
        <v>0.40780322648019962</v>
      </c>
      <c r="H28">
        <f t="shared" si="3"/>
        <v>1.3798935813260202</v>
      </c>
      <c r="I28">
        <f t="shared" si="3"/>
        <v>2.3519839361718411</v>
      </c>
      <c r="J28">
        <f t="shared" si="3"/>
        <v>3.3240742910176619</v>
      </c>
      <c r="K28">
        <f t="shared" si="3"/>
        <v>4.2961646458634828</v>
      </c>
      <c r="L28">
        <f t="shared" si="3"/>
        <v>5.2682550007093036</v>
      </c>
      <c r="M28">
        <f t="shared" si="3"/>
        <v>6.2403453555551245</v>
      </c>
      <c r="N28">
        <f t="shared" si="3"/>
        <v>7.2124357104009453</v>
      </c>
      <c r="O28">
        <f t="shared" si="3"/>
        <v>8.1845260652467662</v>
      </c>
      <c r="P28">
        <f t="shared" si="3"/>
        <v>9.1566164200925861</v>
      </c>
      <c r="Q28">
        <f t="shared" si="3"/>
        <v>10.128706774938406</v>
      </c>
      <c r="R28">
        <f t="shared" si="3"/>
        <v>11.100797129784226</v>
      </c>
      <c r="S28">
        <f t="shared" si="3"/>
        <v>12.072887484630046</v>
      </c>
      <c r="T28">
        <f t="shared" si="3"/>
        <v>13.044977839475866</v>
      </c>
      <c r="U28">
        <f t="shared" si="3"/>
        <v>14.017068194321686</v>
      </c>
      <c r="V28">
        <f t="shared" si="3"/>
        <v>14.989158549167506</v>
      </c>
      <c r="W28">
        <f t="shared" si="3"/>
        <v>15.961248904013326</v>
      </c>
      <c r="X28">
        <f t="shared" si="3"/>
        <v>16.933339258859146</v>
      </c>
      <c r="Y28">
        <f t="shared" si="3"/>
        <v>17.905429613704968</v>
      </c>
      <c r="Z28">
        <f t="shared" si="3"/>
        <v>18.877519968550789</v>
      </c>
      <c r="AA28">
        <f t="shared" si="3"/>
        <v>19.849610323396611</v>
      </c>
    </row>
    <row r="29" spans="1:27">
      <c r="A29">
        <v>5</v>
      </c>
      <c r="B29">
        <f t="shared" ref="B29:AA29" si="4">B28-5/TAN($A13*PI()/180)</f>
        <v>-14.704167755645384</v>
      </c>
      <c r="C29">
        <f t="shared" si="4"/>
        <v>-13.732077400799565</v>
      </c>
      <c r="D29">
        <f t="shared" si="4"/>
        <v>-12.759987045953743</v>
      </c>
      <c r="E29">
        <f t="shared" si="4"/>
        <v>-11.787896691107923</v>
      </c>
      <c r="F29">
        <f t="shared" si="4"/>
        <v>-10.815806336262101</v>
      </c>
      <c r="G29">
        <f t="shared" si="4"/>
        <v>-9.8437159814162811</v>
      </c>
      <c r="H29">
        <f t="shared" si="4"/>
        <v>-8.8716256265704594</v>
      </c>
      <c r="I29">
        <f t="shared" si="4"/>
        <v>-7.8995352717246394</v>
      </c>
      <c r="J29">
        <f t="shared" si="4"/>
        <v>-6.9274449168788186</v>
      </c>
      <c r="K29">
        <f t="shared" si="4"/>
        <v>-5.9553545620329977</v>
      </c>
      <c r="L29">
        <f t="shared" si="4"/>
        <v>-4.9832642071871769</v>
      </c>
      <c r="M29">
        <f t="shared" si="4"/>
        <v>-4.011173852341356</v>
      </c>
      <c r="N29">
        <f t="shared" si="4"/>
        <v>-3.0390834974955352</v>
      </c>
      <c r="O29">
        <f t="shared" si="4"/>
        <v>-2.0669931426497143</v>
      </c>
      <c r="P29">
        <f t="shared" si="4"/>
        <v>-1.0949027878038944</v>
      </c>
      <c r="Q29">
        <f t="shared" si="4"/>
        <v>-0.12281243295807442</v>
      </c>
      <c r="R29">
        <f t="shared" si="4"/>
        <v>0.84927792188774553</v>
      </c>
      <c r="S29">
        <f t="shared" si="4"/>
        <v>1.8213682767335655</v>
      </c>
      <c r="T29">
        <f t="shared" si="4"/>
        <v>2.7934586315793855</v>
      </c>
      <c r="U29">
        <f t="shared" si="4"/>
        <v>3.7655489864252054</v>
      </c>
      <c r="V29">
        <f t="shared" si="4"/>
        <v>4.7376393412710254</v>
      </c>
      <c r="W29">
        <f t="shared" si="4"/>
        <v>5.7097296961168453</v>
      </c>
      <c r="X29">
        <f t="shared" si="4"/>
        <v>6.6818200509626653</v>
      </c>
      <c r="Y29">
        <f t="shared" si="4"/>
        <v>7.653910405808487</v>
      </c>
      <c r="Z29">
        <f t="shared" si="4"/>
        <v>8.6260007606543088</v>
      </c>
      <c r="AA29">
        <f t="shared" si="4"/>
        <v>9.5980911155001305</v>
      </c>
    </row>
    <row r="30" spans="1:27">
      <c r="A30" t="s">
        <v>2</v>
      </c>
    </row>
    <row r="34" spans="1:1">
      <c r="A34" s="4"/>
    </row>
    <row r="35" spans="1:1">
      <c r="A35" s="4"/>
    </row>
  </sheetData>
  <phoneticPr fontId="1" type="noConversion"/>
  <pageMargins left="0.75" right="0.75" top="1" bottom="1" header="0.5" footer="0.5"/>
  <headerFooter alignWithMargins="0"/>
  <drawing r:id="rId1"/>
  <legacyDrawing r:id="rId2"/>
  <controls>
    <control shapeId="1034" r:id="rId3" name="ScrollBar5"/>
    <control shapeId="1033" r:id="rId4" name="ScrollBar4"/>
    <control shapeId="1032" r:id="rId5" name="ScrollBar3"/>
    <control shapeId="1026" r:id="rId6" name="ScrollBar2"/>
    <control shapeId="1025" r:id="rId7" name="ScrollBar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1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1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SUNY Geneseo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McLean</dc:creator>
  <cp:lastModifiedBy>James McLean</cp:lastModifiedBy>
  <dcterms:created xsi:type="dcterms:W3CDTF">2007-09-18T17:46:21Z</dcterms:created>
  <dcterms:modified xsi:type="dcterms:W3CDTF">2008-09-22T01:33:35Z</dcterms:modified>
</cp:coreProperties>
</file>