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ogo@geneseo.edu\Desktop\PogoWebs\public_html\GeneralILab\"/>
    </mc:Choice>
  </mc:AlternateContent>
  <xr:revisionPtr revIDLastSave="0" documentId="8_{C5D2FDFC-7013-4775-9F7A-447C126B3D98}" xr6:coauthVersionLast="47" xr6:coauthVersionMax="47" xr10:uidLastSave="{00000000-0000-0000-0000-000000000000}"/>
  <bookViews>
    <workbookView xWindow="-120" yWindow="-120" windowWidth="29040" windowHeight="15720" xr2:uid="{4FCB1882-EEBF-4873-B1CD-CCAEB00F79EF}"/>
  </bookViews>
  <sheets>
    <sheet name="Week 9" sheetId="1" r:id="rId1"/>
  </sheets>
  <definedNames>
    <definedName name="solver_adj" localSheetId="0" hidden="1">'Week 9'!$N$5:$O$9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'Week 9'!$AB$29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C16" i="1"/>
  <c r="S5" i="1"/>
  <c r="U5" i="1"/>
  <c r="AB5" i="1"/>
  <c r="S6" i="1"/>
  <c r="U6" i="1"/>
  <c r="AB6" i="1"/>
  <c r="S7" i="1"/>
  <c r="U7" i="1"/>
  <c r="AB7" i="1"/>
  <c r="S8" i="1"/>
  <c r="U8" i="1"/>
  <c r="AB8" i="1"/>
  <c r="S9" i="1"/>
  <c r="U9" i="1"/>
  <c r="AB9" i="1"/>
  <c r="AI5" i="1"/>
  <c r="C17" i="1" s="1"/>
  <c r="AI6" i="1"/>
  <c r="AI7" i="1"/>
  <c r="AI8" i="1"/>
  <c r="AI9" i="1"/>
  <c r="U17" i="1"/>
  <c r="U18" i="1"/>
  <c r="U19" i="1"/>
  <c r="U15" i="1"/>
  <c r="U16" i="1"/>
  <c r="U11" i="1"/>
  <c r="U12" i="1"/>
  <c r="U13" i="1"/>
  <c r="U14" i="1"/>
  <c r="U10" i="1"/>
  <c r="T15" i="1"/>
  <c r="T16" i="1"/>
  <c r="T17" i="1"/>
  <c r="T18" i="1"/>
  <c r="T19" i="1"/>
  <c r="S16" i="1"/>
  <c r="S17" i="1"/>
  <c r="S18" i="1"/>
  <c r="S19" i="1"/>
  <c r="S11" i="1"/>
  <c r="S12" i="1"/>
  <c r="S13" i="1"/>
  <c r="S14" i="1"/>
  <c r="S15" i="1"/>
  <c r="S10" i="1"/>
  <c r="AB15" i="1"/>
  <c r="AB16" i="1"/>
  <c r="AB17" i="1"/>
  <c r="AB18" i="1"/>
  <c r="AB19" i="1"/>
  <c r="AI15" i="1"/>
  <c r="AI16" i="1"/>
  <c r="AI17" i="1"/>
  <c r="AI18" i="1"/>
  <c r="AI19" i="1"/>
  <c r="AB10" i="1"/>
  <c r="C19" i="1" s="1"/>
  <c r="AI10" i="1"/>
  <c r="AB11" i="1"/>
  <c r="AI11" i="1"/>
  <c r="AB12" i="1"/>
  <c r="AI12" i="1"/>
  <c r="AB13" i="1"/>
  <c r="AI13" i="1"/>
  <c r="AB14" i="1"/>
  <c r="AI14" i="1"/>
  <c r="D23" i="1"/>
  <c r="C23" i="1"/>
  <c r="D20" i="1"/>
  <c r="C20" i="1"/>
  <c r="D17" i="1"/>
  <c r="D16" i="1"/>
  <c r="C22" i="1"/>
  <c r="D22" i="1"/>
  <c r="D19" i="1" l="1"/>
</calcChain>
</file>

<file path=xl/sharedStrings.xml><?xml version="1.0" encoding="utf-8"?>
<sst xmlns="http://schemas.openxmlformats.org/spreadsheetml/2006/main" count="105" uniqueCount="61">
  <si>
    <t>cm</t>
  </si>
  <si>
    <t>g</t>
  </si>
  <si>
    <t>Name</t>
  </si>
  <si>
    <t>Partner</t>
  </si>
  <si>
    <t>Date</t>
  </si>
  <si>
    <t>Constants</t>
  </si>
  <si>
    <t>Trial</t>
  </si>
  <si>
    <t>Data</t>
  </si>
  <si>
    <t>Concept</t>
  </si>
  <si>
    <t>i</t>
  </si>
  <si>
    <r>
      <t>L</t>
    </r>
    <r>
      <rPr>
        <b/>
        <vertAlign val="subscript"/>
        <sz val="10"/>
        <rFont val="Arial"/>
        <family val="2"/>
      </rPr>
      <t>1</t>
    </r>
  </si>
  <si>
    <r>
      <t>L</t>
    </r>
    <r>
      <rPr>
        <b/>
        <vertAlign val="subscript"/>
        <sz val="10"/>
        <rFont val="Arial"/>
        <family val="2"/>
      </rPr>
      <t>2</t>
    </r>
    <r>
      <rPr>
        <sz val="10"/>
        <rFont val="Arial"/>
        <family val="2"/>
      </rPr>
      <t/>
    </r>
  </si>
  <si>
    <r>
      <t>I: 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--&gt;m</t>
    </r>
    <r>
      <rPr>
        <vertAlign val="subscript"/>
        <sz val="10"/>
        <rFont val="Arial"/>
        <family val="2"/>
      </rPr>
      <t>2</t>
    </r>
  </si>
  <si>
    <r>
      <t>I: 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--&gt;m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/>
    </r>
  </si>
  <si>
    <r>
      <t>III: 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--&gt; &lt;-- m</t>
    </r>
    <r>
      <rPr>
        <vertAlign val="subscript"/>
        <sz val="10"/>
        <rFont val="Arial"/>
        <family val="2"/>
      </rPr>
      <t>2</t>
    </r>
  </si>
  <si>
    <r>
      <t>III: 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--&gt; &lt;-- m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/>
    </r>
  </si>
  <si>
    <r>
      <t>p</t>
    </r>
    <r>
      <rPr>
        <b/>
        <vertAlign val="subscript"/>
        <sz val="10"/>
        <rFont val="Arial"/>
        <family val="2"/>
      </rPr>
      <t>1i</t>
    </r>
  </si>
  <si>
    <t>s</t>
  </si>
  <si>
    <t>g cm/s</t>
  </si>
  <si>
    <r>
      <t>v</t>
    </r>
    <r>
      <rPr>
        <b/>
        <vertAlign val="subscript"/>
        <sz val="10"/>
        <rFont val="Arial"/>
        <family val="2"/>
      </rPr>
      <t>1i</t>
    </r>
  </si>
  <si>
    <r>
      <t>v</t>
    </r>
    <r>
      <rPr>
        <b/>
        <vertAlign val="subscript"/>
        <sz val="10"/>
        <rFont val="Arial"/>
        <family val="2"/>
      </rPr>
      <t>1f</t>
    </r>
  </si>
  <si>
    <t>cm/s</t>
  </si>
  <si>
    <r>
      <t>v</t>
    </r>
    <r>
      <rPr>
        <b/>
        <vertAlign val="subscript"/>
        <sz val="10"/>
        <rFont val="Arial"/>
        <family val="2"/>
      </rPr>
      <t>2i</t>
    </r>
  </si>
  <si>
    <r>
      <t>v</t>
    </r>
    <r>
      <rPr>
        <b/>
        <vertAlign val="subscript"/>
        <sz val="10"/>
        <rFont val="Arial"/>
        <family val="2"/>
      </rPr>
      <t>2f</t>
    </r>
  </si>
  <si>
    <r>
      <t>p</t>
    </r>
    <r>
      <rPr>
        <b/>
        <vertAlign val="subscript"/>
        <sz val="10"/>
        <rFont val="Arial"/>
        <family val="2"/>
      </rPr>
      <t>1f</t>
    </r>
  </si>
  <si>
    <r>
      <t>p</t>
    </r>
    <r>
      <rPr>
        <b/>
        <vertAlign val="subscript"/>
        <sz val="10"/>
        <rFont val="Arial"/>
        <family val="2"/>
      </rPr>
      <t>2i</t>
    </r>
  </si>
  <si>
    <r>
      <t>p</t>
    </r>
    <r>
      <rPr>
        <b/>
        <vertAlign val="subscript"/>
        <sz val="10"/>
        <rFont val="Arial"/>
        <family val="2"/>
      </rPr>
      <t>2f</t>
    </r>
  </si>
  <si>
    <r>
      <t>p</t>
    </r>
    <r>
      <rPr>
        <b/>
        <vertAlign val="subscript"/>
        <sz val="10"/>
        <rFont val="Arial"/>
        <family val="2"/>
      </rPr>
      <t>toti</t>
    </r>
  </si>
  <si>
    <r>
      <t>p</t>
    </r>
    <r>
      <rPr>
        <b/>
        <vertAlign val="subscript"/>
        <sz val="10"/>
        <rFont val="Arial"/>
        <family val="2"/>
      </rPr>
      <t>totf</t>
    </r>
  </si>
  <si>
    <r>
      <t>p</t>
    </r>
    <r>
      <rPr>
        <b/>
        <i/>
        <vertAlign val="subscript"/>
        <sz val="10"/>
        <rFont val="Arial"/>
        <family val="2"/>
      </rPr>
      <t>change</t>
    </r>
  </si>
  <si>
    <t>%</t>
  </si>
  <si>
    <r>
      <t>KE</t>
    </r>
    <r>
      <rPr>
        <b/>
        <vertAlign val="subscript"/>
        <sz val="10"/>
        <rFont val="Arial"/>
        <family val="2"/>
      </rPr>
      <t>1i</t>
    </r>
  </si>
  <si>
    <r>
      <t>KE</t>
    </r>
    <r>
      <rPr>
        <b/>
        <vertAlign val="subscript"/>
        <sz val="10"/>
        <rFont val="Arial"/>
        <family val="2"/>
      </rPr>
      <t>1f</t>
    </r>
  </si>
  <si>
    <r>
      <t>KE</t>
    </r>
    <r>
      <rPr>
        <b/>
        <vertAlign val="subscript"/>
        <sz val="10"/>
        <rFont val="Arial"/>
        <family val="2"/>
      </rPr>
      <t>2i</t>
    </r>
  </si>
  <si>
    <r>
      <t>KE</t>
    </r>
    <r>
      <rPr>
        <b/>
        <vertAlign val="subscript"/>
        <sz val="10"/>
        <rFont val="Arial"/>
        <family val="2"/>
      </rPr>
      <t>2f</t>
    </r>
  </si>
  <si>
    <r>
      <t>KE</t>
    </r>
    <r>
      <rPr>
        <b/>
        <vertAlign val="subscript"/>
        <sz val="10"/>
        <rFont val="Arial"/>
        <family val="2"/>
      </rPr>
      <t>toti</t>
    </r>
  </si>
  <si>
    <r>
      <t>KE</t>
    </r>
    <r>
      <rPr>
        <b/>
        <vertAlign val="subscript"/>
        <sz val="10"/>
        <rFont val="Arial"/>
        <family val="2"/>
      </rPr>
      <t>totf</t>
    </r>
  </si>
  <si>
    <r>
      <t>KE</t>
    </r>
    <r>
      <rPr>
        <b/>
        <i/>
        <vertAlign val="subscript"/>
        <sz val="10"/>
        <rFont val="Arial"/>
        <family val="2"/>
      </rPr>
      <t>change</t>
    </r>
  </si>
  <si>
    <t>Units:</t>
  </si>
  <si>
    <r>
      <t>t</t>
    </r>
    <r>
      <rPr>
        <b/>
        <vertAlign val="subscript"/>
        <sz val="10"/>
        <rFont val="Arial"/>
        <family val="2"/>
      </rPr>
      <t>Ai</t>
    </r>
  </si>
  <si>
    <r>
      <t>t</t>
    </r>
    <r>
      <rPr>
        <b/>
        <vertAlign val="subscript"/>
        <sz val="10"/>
        <rFont val="Arial"/>
        <family val="2"/>
      </rPr>
      <t>Bi</t>
    </r>
  </si>
  <si>
    <r>
      <t>t</t>
    </r>
    <r>
      <rPr>
        <b/>
        <vertAlign val="subscript"/>
        <sz val="10"/>
        <rFont val="Arial"/>
        <family val="2"/>
      </rPr>
      <t>Af</t>
    </r>
    <r>
      <rPr>
        <b/>
        <sz val="10"/>
        <rFont val="Arial"/>
        <family val="2"/>
      </rPr>
      <t xml:space="preserve"> (s)</t>
    </r>
  </si>
  <si>
    <r>
      <t>t</t>
    </r>
    <r>
      <rPr>
        <b/>
        <vertAlign val="subscript"/>
        <sz val="10"/>
        <rFont val="Arial"/>
        <family val="2"/>
      </rPr>
      <t>Bf</t>
    </r>
    <r>
      <rPr>
        <b/>
        <sz val="10"/>
        <rFont val="Arial"/>
        <family val="2"/>
      </rPr>
      <t xml:space="preserve"> (s)</t>
    </r>
  </si>
  <si>
    <r>
      <t>III: 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--&gt; &lt;-- m</t>
    </r>
    <r>
      <rPr>
        <vertAlign val="subscript"/>
        <sz val="10"/>
        <rFont val="Arial"/>
        <family val="2"/>
      </rPr>
      <t xml:space="preserve">2 </t>
    </r>
  </si>
  <si>
    <t>Results</t>
  </si>
  <si>
    <r>
      <t xml:space="preserve">Ave </t>
    </r>
    <r>
      <rPr>
        <b/>
        <sz val="10"/>
        <rFont val="Symbol"/>
        <family val="1"/>
        <charset val="2"/>
      </rPr>
      <t>D</t>
    </r>
    <r>
      <rPr>
        <b/>
        <i/>
        <sz val="10"/>
        <rFont val="Arial"/>
        <family val="2"/>
      </rPr>
      <t>p</t>
    </r>
  </si>
  <si>
    <r>
      <t xml:space="preserve">Ave </t>
    </r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</rPr>
      <t>KE</t>
    </r>
  </si>
  <si>
    <t>Part I</t>
  </si>
  <si>
    <t>Part II</t>
  </si>
  <si>
    <t>Part IIII</t>
  </si>
  <si>
    <r>
      <t>t</t>
    </r>
    <r>
      <rPr>
        <b/>
        <vertAlign val="subscript"/>
        <sz val="10"/>
        <rFont val="Arial"/>
        <family val="2"/>
      </rPr>
      <t>A</t>
    </r>
    <r>
      <rPr>
        <b/>
        <sz val="10"/>
        <rFont val="Arial"/>
        <family val="2"/>
      </rPr>
      <t xml:space="preserve"> </t>
    </r>
    <r>
      <rPr>
        <b/>
        <vertAlign val="subscript"/>
        <sz val="10"/>
        <rFont val="Arial"/>
        <family val="2"/>
      </rPr>
      <t>tot</t>
    </r>
  </si>
  <si>
    <r>
      <t>t</t>
    </r>
    <r>
      <rPr>
        <b/>
        <vertAlign val="subscript"/>
        <sz val="10"/>
        <rFont val="Arial"/>
        <family val="2"/>
      </rPr>
      <t>B</t>
    </r>
    <r>
      <rPr>
        <b/>
        <sz val="10"/>
        <rFont val="Arial"/>
        <family val="2"/>
      </rPr>
      <t xml:space="preserve"> </t>
    </r>
    <r>
      <rPr>
        <b/>
        <vertAlign val="subscript"/>
        <sz val="10"/>
        <rFont val="Arial"/>
        <family val="2"/>
      </rPr>
      <t>tot</t>
    </r>
  </si>
  <si>
    <t>mJ</t>
  </si>
  <si>
    <r>
      <t>m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(red)</t>
    </r>
  </si>
  <si>
    <r>
      <t>m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(gold)</t>
    </r>
  </si>
  <si>
    <r>
      <t>m</t>
    </r>
    <r>
      <rPr>
        <b/>
        <sz val="10"/>
        <rFont val="Arial"/>
        <family val="2"/>
      </rPr>
      <t xml:space="preserve"> magnet</t>
    </r>
  </si>
  <si>
    <t>II: velcro</t>
  </si>
  <si>
    <r>
      <t>m</t>
    </r>
    <r>
      <rPr>
        <b/>
        <sz val="10"/>
        <rFont val="Arial"/>
        <family val="2"/>
      </rPr>
      <t xml:space="preserve"> velcro</t>
    </r>
  </si>
  <si>
    <r>
      <t>m</t>
    </r>
    <r>
      <rPr>
        <b/>
        <vertAlign val="subscript"/>
        <sz val="10"/>
        <rFont val="Arial"/>
        <family val="2"/>
      </rPr>
      <t>1</t>
    </r>
  </si>
  <si>
    <r>
      <t>m</t>
    </r>
    <r>
      <rPr>
        <b/>
        <vertAlign val="subscript"/>
        <sz val="10"/>
        <rFont val="Arial"/>
        <family val="2"/>
      </rPr>
      <t>2</t>
    </r>
    <r>
      <rPr>
        <sz val="10"/>
        <rFont val="Arial"/>
        <family val="2"/>
      </rPr>
      <t/>
    </r>
  </si>
  <si>
    <t>Divide by 10000 to get these units!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</si>
</sst>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"/>
    <numFmt numFmtId="167" formatCode="\±0.0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Symbol"/>
      <family val="1"/>
      <charset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vertAlign val="subscript"/>
      <sz val="10"/>
      <name val="Arial"/>
      <family val="2"/>
    </font>
    <font>
      <sz val="11"/>
      <color indexed="8"/>
      <name val="Calibri"/>
      <family val="2"/>
    </font>
    <font>
      <b/>
      <sz val="10"/>
      <color indexed="12"/>
      <name val="Arial"/>
      <family val="2"/>
    </font>
    <font>
      <b/>
      <i/>
      <vertAlign val="subscript"/>
      <sz val="10"/>
      <name val="Arial"/>
      <family val="2"/>
    </font>
    <font>
      <b/>
      <sz val="10"/>
      <name val="Symbol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7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9" fontId="0" fillId="3" borderId="3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center" vertical="center"/>
    </xf>
    <xf numFmtId="166" fontId="5" fillId="5" borderId="4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1" fontId="5" fillId="5" borderId="4" xfId="0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166" fontId="5" fillId="5" borderId="1" xfId="0" applyNumberFormat="1" applyFont="1" applyFill="1" applyBorder="1" applyAlignment="1">
      <alignment horizontal="center" vertical="center"/>
    </xf>
    <xf numFmtId="1" fontId="5" fillId="5" borderId="5" xfId="0" applyNumberFormat="1" applyFont="1" applyFill="1" applyBorder="1" applyAlignment="1">
      <alignment horizontal="center" vertical="center"/>
    </xf>
    <xf numFmtId="164" fontId="0" fillId="6" borderId="6" xfId="0" applyNumberFormat="1" applyFill="1" applyBorder="1" applyAlignment="1">
      <alignment vertical="center"/>
    </xf>
    <xf numFmtId="164" fontId="0" fillId="5" borderId="4" xfId="0" applyNumberFormat="1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164" fontId="0" fillId="5" borderId="5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5" fillId="5" borderId="8" xfId="0" applyNumberFormat="1" applyFont="1" applyFill="1" applyBorder="1" applyAlignment="1">
      <alignment horizontal="center" vertical="center"/>
    </xf>
    <xf numFmtId="166" fontId="5" fillId="5" borderId="9" xfId="0" applyNumberFormat="1" applyFont="1" applyFill="1" applyBorder="1" applyAlignment="1">
      <alignment horizontal="center" vertical="center"/>
    </xf>
    <xf numFmtId="2" fontId="5" fillId="5" borderId="7" xfId="0" applyNumberFormat="1" applyFont="1" applyFill="1" applyBorder="1" applyAlignment="1">
      <alignment horizontal="center" vertical="center"/>
    </xf>
    <xf numFmtId="166" fontId="5" fillId="3" borderId="7" xfId="0" applyNumberFormat="1" applyFont="1" applyFill="1" applyBorder="1" applyAlignment="1">
      <alignment horizontal="center" vertical="center"/>
    </xf>
    <xf numFmtId="2" fontId="5" fillId="5" borderId="8" xfId="0" applyNumberFormat="1" applyFont="1" applyFill="1" applyBorder="1" applyAlignment="1">
      <alignment horizontal="center" vertical="center"/>
    </xf>
    <xf numFmtId="1" fontId="5" fillId="5" borderId="9" xfId="0" applyNumberFormat="1" applyFont="1" applyFill="1" applyBorder="1" applyAlignment="1">
      <alignment horizontal="center" vertical="center"/>
    </xf>
    <xf numFmtId="1" fontId="5" fillId="5" borderId="7" xfId="0" applyNumberFormat="1" applyFont="1" applyFill="1" applyBorder="1" applyAlignment="1">
      <alignment horizontal="center" vertical="center"/>
    </xf>
    <xf numFmtId="166" fontId="5" fillId="5" borderId="7" xfId="0" applyNumberFormat="1" applyFont="1" applyFill="1" applyBorder="1" applyAlignment="1">
      <alignment horizontal="center" vertical="center"/>
    </xf>
    <xf numFmtId="1" fontId="5" fillId="5" borderId="8" xfId="0" applyNumberFormat="1" applyFont="1" applyFill="1" applyBorder="1" applyAlignment="1">
      <alignment horizontal="center" vertical="center"/>
    </xf>
    <xf numFmtId="164" fontId="0" fillId="6" borderId="10" xfId="0" applyNumberFormat="1" applyFill="1" applyBorder="1" applyAlignment="1">
      <alignment vertical="center"/>
    </xf>
    <xf numFmtId="164" fontId="0" fillId="5" borderId="11" xfId="0" applyNumberFormat="1" applyFill="1" applyBorder="1" applyAlignment="1">
      <alignment vertical="center"/>
    </xf>
    <xf numFmtId="164" fontId="0" fillId="5" borderId="7" xfId="0" applyNumberFormat="1" applyFill="1" applyBorder="1" applyAlignment="1">
      <alignment vertical="center"/>
    </xf>
    <xf numFmtId="164" fontId="0" fillId="5" borderId="8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4" borderId="14" xfId="0" applyNumberFormat="1" applyFont="1" applyFill="1" applyBorder="1" applyAlignment="1">
      <alignment horizontal="center" vertical="center"/>
    </xf>
    <xf numFmtId="164" fontId="5" fillId="5" borderId="13" xfId="0" applyNumberFormat="1" applyFont="1" applyFill="1" applyBorder="1" applyAlignment="1">
      <alignment horizontal="center" vertical="center"/>
    </xf>
    <xf numFmtId="166" fontId="5" fillId="5" borderId="14" xfId="0" applyNumberFormat="1" applyFont="1" applyFill="1" applyBorder="1" applyAlignment="1">
      <alignment horizontal="center" vertical="center"/>
    </xf>
    <xf numFmtId="2" fontId="5" fillId="5" borderId="12" xfId="0" applyNumberFormat="1" applyFont="1" applyFill="1" applyBorder="1" applyAlignment="1">
      <alignment horizontal="center" vertical="center"/>
    </xf>
    <xf numFmtId="166" fontId="5" fillId="3" borderId="12" xfId="0" applyNumberFormat="1" applyFont="1" applyFill="1" applyBorder="1" applyAlignment="1">
      <alignment horizontal="center" vertical="center"/>
    </xf>
    <xf numFmtId="2" fontId="5" fillId="5" borderId="13" xfId="0" applyNumberFormat="1" applyFont="1" applyFill="1" applyBorder="1" applyAlignment="1">
      <alignment horizontal="center" vertical="center"/>
    </xf>
    <xf numFmtId="1" fontId="5" fillId="5" borderId="14" xfId="0" applyNumberFormat="1" applyFont="1" applyFill="1" applyBorder="1" applyAlignment="1">
      <alignment horizontal="center" vertical="center"/>
    </xf>
    <xf numFmtId="166" fontId="5" fillId="5" borderId="12" xfId="0" applyNumberFormat="1" applyFont="1" applyFill="1" applyBorder="1" applyAlignment="1">
      <alignment horizontal="center" vertical="center"/>
    </xf>
    <xf numFmtId="1" fontId="5" fillId="5" borderId="13" xfId="0" applyNumberFormat="1" applyFont="1" applyFill="1" applyBorder="1" applyAlignment="1">
      <alignment horizontal="center" vertical="center"/>
    </xf>
    <xf numFmtId="164" fontId="0" fillId="6" borderId="15" xfId="0" applyNumberFormat="1" applyFill="1" applyBorder="1" applyAlignment="1">
      <alignment vertical="center"/>
    </xf>
    <xf numFmtId="164" fontId="0" fillId="5" borderId="14" xfId="0" applyNumberFormat="1" applyFill="1" applyBorder="1" applyAlignment="1">
      <alignment vertical="center"/>
    </xf>
    <xf numFmtId="164" fontId="0" fillId="5" borderId="12" xfId="0" applyNumberFormat="1" applyFill="1" applyBorder="1" applyAlignment="1">
      <alignment vertical="center"/>
    </xf>
    <xf numFmtId="164" fontId="0" fillId="5" borderId="13" xfId="0" applyNumberForma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165" fontId="0" fillId="7" borderId="3" xfId="0" applyNumberFormat="1" applyFill="1" applyBorder="1" applyAlignment="1">
      <alignment vertical="center"/>
    </xf>
    <xf numFmtId="165" fontId="0" fillId="7" borderId="2" xfId="0" applyNumberFormat="1" applyFill="1" applyBorder="1" applyAlignment="1">
      <alignment vertical="center"/>
    </xf>
    <xf numFmtId="0" fontId="0" fillId="7" borderId="4" xfId="0" applyFill="1" applyBorder="1" applyAlignment="1">
      <alignment horizontal="center" vertical="center"/>
    </xf>
    <xf numFmtId="164" fontId="5" fillId="5" borderId="14" xfId="0" applyNumberFormat="1" applyFont="1" applyFill="1" applyBorder="1" applyAlignment="1">
      <alignment horizontal="center" vertical="center"/>
    </xf>
    <xf numFmtId="2" fontId="5" fillId="8" borderId="12" xfId="0" applyNumberFormat="1" applyFont="1" applyFill="1" applyBorder="1" applyAlignment="1">
      <alignment horizontal="center" vertical="center"/>
    </xf>
    <xf numFmtId="166" fontId="5" fillId="8" borderId="13" xfId="0" applyNumberFormat="1" applyFont="1" applyFill="1" applyBorder="1" applyAlignment="1">
      <alignment horizontal="center" vertical="center"/>
    </xf>
    <xf numFmtId="2" fontId="0" fillId="5" borderId="4" xfId="0" applyNumberFormat="1" applyFill="1" applyBorder="1" applyAlignment="1">
      <alignment vertical="center"/>
    </xf>
    <xf numFmtId="167" fontId="0" fillId="5" borderId="1" xfId="0" applyNumberForma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4" fontId="5" fillId="5" borderId="4" xfId="0" applyNumberFormat="1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/>
    </xf>
    <xf numFmtId="166" fontId="5" fillId="8" borderId="5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64" fontId="5" fillId="5" borderId="9" xfId="0" applyNumberFormat="1" applyFont="1" applyFill="1" applyBorder="1" applyAlignment="1">
      <alignment horizontal="center" vertical="center"/>
    </xf>
    <xf numFmtId="2" fontId="5" fillId="8" borderId="7" xfId="0" applyNumberFormat="1" applyFont="1" applyFill="1" applyBorder="1" applyAlignment="1">
      <alignment horizontal="center" vertical="center"/>
    </xf>
    <xf numFmtId="166" fontId="5" fillId="8" borderId="8" xfId="0" applyNumberFormat="1" applyFont="1" applyFill="1" applyBorder="1" applyAlignment="1">
      <alignment horizontal="center" vertical="center"/>
    </xf>
    <xf numFmtId="164" fontId="0" fillId="5" borderId="9" xfId="0" applyNumberFormat="1" applyFill="1" applyBorder="1" applyAlignment="1">
      <alignment vertical="center"/>
    </xf>
    <xf numFmtId="165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6" fontId="1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5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" fontId="5" fillId="5" borderId="12" xfId="0" applyNumberFormat="1" applyFont="1" applyFill="1" applyBorder="1" applyAlignment="1">
      <alignment horizontal="center" vertical="center"/>
    </xf>
    <xf numFmtId="1" fontId="5" fillId="5" borderId="1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6" fontId="5" fillId="5" borderId="13" xfId="0" applyNumberFormat="1" applyFont="1" applyFill="1" applyBorder="1" applyAlignment="1">
      <alignment horizontal="center" vertical="center"/>
    </xf>
    <xf numFmtId="166" fontId="5" fillId="5" borderId="5" xfId="0" applyNumberFormat="1" applyFont="1" applyFill="1" applyBorder="1" applyAlignment="1">
      <alignment horizontal="center" vertical="center"/>
    </xf>
    <xf numFmtId="166" fontId="5" fillId="5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right" vertical="center"/>
    </xf>
    <xf numFmtId="1" fontId="5" fillId="2" borderId="13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0" fontId="1" fillId="2" borderId="16" xfId="1" applyFill="1" applyBorder="1" applyAlignment="1">
      <alignment vertical="center"/>
    </xf>
    <xf numFmtId="0" fontId="1" fillId="2" borderId="17" xfId="1" applyFill="1" applyBorder="1" applyAlignment="1">
      <alignment vertical="center"/>
    </xf>
    <xf numFmtId="0" fontId="1" fillId="2" borderId="18" xfId="1" applyFill="1" applyBorder="1" applyAlignment="1">
      <alignment vertical="center"/>
    </xf>
  </cellXfs>
  <cellStyles count="2">
    <cellStyle name="Normal" xfId="0" builtinId="0"/>
    <cellStyle name="Normal_Week 9" xfId="1" xr:uid="{9D323903-13EA-40FB-A1A2-055F4A19BA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Conservation of Energy</a:t>
            </a:r>
          </a:p>
        </c:rich>
      </c:tx>
      <c:layout>
        <c:manualLayout>
          <c:xMode val="edge"/>
          <c:yMode val="edge"/>
          <c:x val="0.28245198928313908"/>
          <c:y val="3.67905818853989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61136138012096"/>
          <c:y val="0.13712853248194143"/>
          <c:w val="0.69976844191768695"/>
          <c:h val="0.66891967064361679"/>
        </c:manualLayout>
      </c:layout>
      <c:scatterChart>
        <c:scatterStyle val="lineMarker"/>
        <c:varyColors val="0"/>
        <c:ser>
          <c:idx val="0"/>
          <c:order val="0"/>
          <c:tx>
            <c:strRef>
              <c:f>'Week 9'!$H$5</c:f>
              <c:strCache>
                <c:ptCount val="1"/>
                <c:pt idx="0">
                  <c:v>I: m1--&gt;m2</c:v>
                </c:pt>
              </c:strCache>
            </c:strRef>
          </c:tx>
          <c:spPr>
            <a:ln w="38100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'Week 9'!$G$5:$G$19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xVal>
          <c:yVal>
            <c:numRef>
              <c:f>'Week 9'!$AI$5:$AI$9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7D-4202-8762-98DB00194766}"/>
            </c:ext>
          </c:extLst>
        </c:ser>
        <c:ser>
          <c:idx val="1"/>
          <c:order val="1"/>
          <c:tx>
            <c:strRef>
              <c:f>'Week 9'!$H$10</c:f>
              <c:strCache>
                <c:ptCount val="1"/>
                <c:pt idx="0">
                  <c:v>II: velcro</c:v>
                </c:pt>
              </c:strCache>
            </c:strRef>
          </c:tx>
          <c:spPr>
            <a:ln w="38100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'Week 9'!$G$10:$G$14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</c:numCache>
            </c:numRef>
          </c:xVal>
          <c:yVal>
            <c:numRef>
              <c:f>'Week 9'!$AI$10:$AI$14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7D-4202-8762-98DB00194766}"/>
            </c:ext>
          </c:extLst>
        </c:ser>
        <c:ser>
          <c:idx val="2"/>
          <c:order val="2"/>
          <c:tx>
            <c:strRef>
              <c:f>'Week 9'!$H$15</c:f>
              <c:strCache>
                <c:ptCount val="1"/>
                <c:pt idx="0">
                  <c:v>III: m1 --&gt; &lt;-- m2 </c:v>
                </c:pt>
              </c:strCache>
            </c:strRef>
          </c:tx>
          <c:spPr>
            <a:ln w="38100">
              <a:noFill/>
            </a:ln>
          </c:spPr>
          <c:marker>
            <c:symbol val="circl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'Week 9'!$G$15:$G$19</c:f>
              <c:numCache>
                <c:formatCode>General</c:formatCode>
                <c:ptCount val="5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</c:numCache>
            </c:numRef>
          </c:xVal>
          <c:yVal>
            <c:numRef>
              <c:f>'Week 9'!$AI$15:$AI$19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67D-4202-8762-98DB00194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170335"/>
        <c:axId val="1"/>
      </c:scatterChart>
      <c:valAx>
        <c:axId val="1138170335"/>
        <c:scaling>
          <c:orientation val="minMax"/>
          <c:max val="15"/>
          <c:min val="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Trial #</a:t>
                </a:r>
              </a:p>
            </c:rich>
          </c:tx>
          <c:layout>
            <c:manualLayout>
              <c:xMode val="edge"/>
              <c:yMode val="edge"/>
              <c:x val="0.46566409043976986"/>
              <c:y val="0.893007760309228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50"/>
        <c:crossBetween val="midCat"/>
        <c:majorUnit val="3"/>
        <c:minorUnit val="2"/>
      </c:valAx>
      <c:valAx>
        <c:axId val="1"/>
        <c:scaling>
          <c:orientation val="minMax"/>
          <c:max val="0"/>
          <c:min val="-5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Change</a:t>
                </a:r>
              </a:p>
            </c:rich>
          </c:tx>
          <c:layout>
            <c:manualLayout>
              <c:xMode val="edge"/>
              <c:yMode val="edge"/>
              <c:x val="5.8526087869479271E-2"/>
              <c:y val="0.2742570649638828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8170335"/>
        <c:crosses val="autoZero"/>
        <c:crossBetween val="midCat"/>
        <c:majorUnit val="10"/>
      </c:valAx>
      <c:spPr>
        <a:noFill/>
        <a:ln w="381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18240158574421"/>
          <c:y val="0.17726371272055844"/>
          <c:w val="0.35624575224900423"/>
          <c:h val="0.234121884725265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Conservation of Momentum</a:t>
            </a:r>
          </a:p>
        </c:rich>
      </c:tx>
      <c:layout>
        <c:manualLayout>
          <c:xMode val="edge"/>
          <c:yMode val="edge"/>
          <c:x val="0.24620063568410247"/>
          <c:y val="3.6913923564762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82316536725344"/>
          <c:y val="0.13758826055957088"/>
          <c:w val="0.72083485086891852"/>
          <c:h val="0.667806435398892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'Week 9'!$H$5</c:f>
              <c:strCache>
                <c:ptCount val="1"/>
                <c:pt idx="0">
                  <c:v>I: m1--&gt;m2</c:v>
                </c:pt>
              </c:strCache>
            </c:strRef>
          </c:tx>
          <c:spPr>
            <a:ln w="38100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'Week 9'!$G$5:$G$19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xVal>
          <c:yVal>
            <c:numRef>
              <c:f>'Week 9'!$AB$5:$AB$9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33-496B-A7A8-2308AD937E49}"/>
            </c:ext>
          </c:extLst>
        </c:ser>
        <c:ser>
          <c:idx val="1"/>
          <c:order val="1"/>
          <c:tx>
            <c:strRef>
              <c:f>'Week 9'!$H$10</c:f>
              <c:strCache>
                <c:ptCount val="1"/>
                <c:pt idx="0">
                  <c:v>II: velcro</c:v>
                </c:pt>
              </c:strCache>
            </c:strRef>
          </c:tx>
          <c:spPr>
            <a:ln w="38100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'Week 9'!$G$10:$G$14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</c:numCache>
            </c:numRef>
          </c:xVal>
          <c:yVal>
            <c:numRef>
              <c:f>'Week 9'!$AB$10:$AB$14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33-496B-A7A8-2308AD937E49}"/>
            </c:ext>
          </c:extLst>
        </c:ser>
        <c:ser>
          <c:idx val="2"/>
          <c:order val="2"/>
          <c:tx>
            <c:strRef>
              <c:f>'Week 9'!$H$15</c:f>
              <c:strCache>
                <c:ptCount val="1"/>
                <c:pt idx="0">
                  <c:v>III: m1 --&gt; &lt;-- m2 </c:v>
                </c:pt>
              </c:strCache>
            </c:strRef>
          </c:tx>
          <c:spPr>
            <a:ln w="38100">
              <a:noFill/>
            </a:ln>
          </c:spPr>
          <c:marker>
            <c:symbol val="circl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'Week 9'!$G$15:$G$19</c:f>
              <c:numCache>
                <c:formatCode>General</c:formatCode>
                <c:ptCount val="5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</c:numCache>
            </c:numRef>
          </c:xVal>
          <c:yVal>
            <c:numRef>
              <c:f>'Week 9'!$AB$15:$AB$19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33-496B-A7A8-2308AD937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174655"/>
        <c:axId val="1"/>
      </c:scatterChart>
      <c:valAx>
        <c:axId val="1138174655"/>
        <c:scaling>
          <c:orientation val="minMax"/>
          <c:max val="15"/>
          <c:min val="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Trial #</a:t>
                </a:r>
              </a:p>
            </c:rich>
          </c:tx>
          <c:layout>
            <c:manualLayout>
              <c:xMode val="edge"/>
              <c:yMode val="edge"/>
              <c:x val="0.46194346076810977"/>
              <c:y val="0.89264578802063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50"/>
        <c:crossBetween val="midCat"/>
        <c:majorUnit val="3"/>
        <c:minorUnit val="2"/>
      </c:valAx>
      <c:valAx>
        <c:axId val="1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Change</a:t>
                </a:r>
              </a:p>
            </c:rich>
          </c:tx>
          <c:layout>
            <c:manualLayout>
              <c:xMode val="edge"/>
              <c:yMode val="edge"/>
              <c:x val="5.8377470316849034E-2"/>
              <c:y val="0.27182070988598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8174655"/>
        <c:crosses val="autoZero"/>
        <c:crossBetween val="midCat"/>
        <c:majorUnit val="1"/>
      </c:valAx>
      <c:spPr>
        <a:noFill/>
        <a:ln w="381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797576890061847"/>
          <c:y val="0.15772312795853247"/>
          <c:w val="0.35534112366777676"/>
          <c:h val="0.234906786321218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255270</xdr:colOff>
      <xdr:row>19</xdr:row>
      <xdr:rowOff>64770</xdr:rowOff>
    </xdr:from>
    <xdr:to>
      <xdr:col>22</xdr:col>
      <xdr:colOff>99060</xdr:colOff>
      <xdr:row>35</xdr:row>
      <xdr:rowOff>102870</xdr:rowOff>
    </xdr:to>
    <xdr:graphicFrame macro="">
      <xdr:nvGraphicFramePr>
        <xdr:cNvPr id="1033" name="Chart 9">
          <a:extLst>
            <a:ext uri="{FF2B5EF4-FFF2-40B4-BE49-F238E27FC236}">
              <a16:creationId xmlns:a16="http://schemas.microsoft.com/office/drawing/2014/main" id="{37931153-18CC-355F-FBAE-B9C2E2281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60960</xdr:colOff>
      <xdr:row>19</xdr:row>
      <xdr:rowOff>49530</xdr:rowOff>
    </xdr:from>
    <xdr:to>
      <xdr:col>14</xdr:col>
      <xdr:colOff>201930</xdr:colOff>
      <xdr:row>35</xdr:row>
      <xdr:rowOff>78105</xdr:rowOff>
    </xdr:to>
    <xdr:graphicFrame macro="">
      <xdr:nvGraphicFramePr>
        <xdr:cNvPr id="1035" name="Chart 11">
          <a:extLst>
            <a:ext uri="{FF2B5EF4-FFF2-40B4-BE49-F238E27FC236}">
              <a16:creationId xmlns:a16="http://schemas.microsoft.com/office/drawing/2014/main" id="{B8C43812-FD53-869E-1168-957A1E3F8B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A3D22-F598-4651-B913-A9E5F9EE11D3}">
  <dimension ref="B1:AI51"/>
  <sheetViews>
    <sheetView tabSelected="1" zoomScale="125" workbookViewId="0">
      <selection activeCell="X24" sqref="X24"/>
    </sheetView>
  </sheetViews>
  <sheetFormatPr defaultRowHeight="12.75" x14ac:dyDescent="0.2"/>
  <cols>
    <col min="1" max="1" width="1" style="4" customWidth="1"/>
    <col min="2" max="2" width="10.85546875" style="4" customWidth="1"/>
    <col min="3" max="3" width="6.140625" style="4" customWidth="1"/>
    <col min="4" max="4" width="6.42578125" style="4" customWidth="1"/>
    <col min="5" max="5" width="6" style="4" customWidth="1"/>
    <col min="6" max="6" width="1.5703125" style="4" customWidth="1"/>
    <col min="7" max="7" width="3.140625" style="4" customWidth="1"/>
    <col min="8" max="8" width="15" style="4" customWidth="1"/>
    <col min="9" max="9" width="6.140625" style="4" customWidth="1"/>
    <col min="10" max="11" width="5.5703125" style="4" customWidth="1"/>
    <col min="12" max="35" width="7.28515625" style="4" customWidth="1"/>
    <col min="36" max="39" width="6.7109375" style="4" customWidth="1"/>
    <col min="40" max="16384" width="9.140625" style="4"/>
  </cols>
  <sheetData>
    <row r="1" spans="2:35" ht="15.75" customHeight="1" thickBot="1" x14ac:dyDescent="0.25"/>
    <row r="2" spans="2:35" ht="15.75" customHeight="1" thickBot="1" x14ac:dyDescent="0.25">
      <c r="B2" s="2" t="s">
        <v>2</v>
      </c>
      <c r="C2" s="5"/>
      <c r="D2" s="6"/>
      <c r="E2" s="7"/>
      <c r="H2" s="8" t="s">
        <v>7</v>
      </c>
      <c r="AC2" s="120" t="s">
        <v>60</v>
      </c>
      <c r="AD2" s="121"/>
      <c r="AE2" s="121"/>
      <c r="AF2" s="122"/>
    </row>
    <row r="3" spans="2:35" ht="15.75" customHeight="1" x14ac:dyDescent="0.2">
      <c r="B3" s="2" t="s">
        <v>3</v>
      </c>
      <c r="C3" s="5"/>
      <c r="D3" s="6"/>
      <c r="E3" s="7"/>
      <c r="G3" s="9" t="s">
        <v>9</v>
      </c>
      <c r="H3" s="9" t="s">
        <v>8</v>
      </c>
      <c r="I3" s="17" t="s">
        <v>6</v>
      </c>
      <c r="J3" s="12" t="s">
        <v>58</v>
      </c>
      <c r="K3" s="11" t="s">
        <v>59</v>
      </c>
      <c r="L3" s="12" t="s">
        <v>39</v>
      </c>
      <c r="M3" s="10" t="s">
        <v>50</v>
      </c>
      <c r="N3" s="10" t="s">
        <v>40</v>
      </c>
      <c r="O3" s="11" t="s">
        <v>51</v>
      </c>
      <c r="P3" s="12" t="s">
        <v>41</v>
      </c>
      <c r="Q3" s="11" t="s">
        <v>42</v>
      </c>
      <c r="R3" s="12" t="s">
        <v>19</v>
      </c>
      <c r="S3" s="10" t="s">
        <v>20</v>
      </c>
      <c r="T3" s="10" t="s">
        <v>22</v>
      </c>
      <c r="U3" s="11" t="s">
        <v>23</v>
      </c>
      <c r="V3" s="12" t="s">
        <v>16</v>
      </c>
      <c r="W3" s="10" t="s">
        <v>24</v>
      </c>
      <c r="X3" s="10" t="s">
        <v>25</v>
      </c>
      <c r="Y3" s="11" t="s">
        <v>26</v>
      </c>
      <c r="Z3" s="12" t="s">
        <v>27</v>
      </c>
      <c r="AA3" s="11" t="s">
        <v>28</v>
      </c>
      <c r="AB3" s="13" t="s">
        <v>29</v>
      </c>
      <c r="AC3" s="12" t="s">
        <v>31</v>
      </c>
      <c r="AD3" s="10" t="s">
        <v>32</v>
      </c>
      <c r="AE3" s="10" t="s">
        <v>33</v>
      </c>
      <c r="AF3" s="11" t="s">
        <v>34</v>
      </c>
      <c r="AG3" s="12" t="s">
        <v>35</v>
      </c>
      <c r="AH3" s="11" t="s">
        <v>36</v>
      </c>
      <c r="AI3" s="13" t="s">
        <v>37</v>
      </c>
    </row>
    <row r="4" spans="2:35" ht="15.75" customHeight="1" thickBot="1" x14ac:dyDescent="0.25">
      <c r="B4" s="2" t="s">
        <v>4</v>
      </c>
      <c r="C4" s="14"/>
      <c r="D4" s="6"/>
      <c r="E4" s="7"/>
      <c r="G4" s="36"/>
      <c r="H4" s="105"/>
      <c r="I4" s="116" t="s">
        <v>38</v>
      </c>
      <c r="J4" s="108" t="s">
        <v>1</v>
      </c>
      <c r="K4" s="107" t="s">
        <v>1</v>
      </c>
      <c r="L4" s="108" t="s">
        <v>17</v>
      </c>
      <c r="M4" s="106" t="s">
        <v>17</v>
      </c>
      <c r="N4" s="106" t="s">
        <v>17</v>
      </c>
      <c r="O4" s="107" t="s">
        <v>17</v>
      </c>
      <c r="P4" s="108" t="s">
        <v>17</v>
      </c>
      <c r="Q4" s="107" t="s">
        <v>17</v>
      </c>
      <c r="R4" s="108" t="s">
        <v>21</v>
      </c>
      <c r="S4" s="106" t="s">
        <v>21</v>
      </c>
      <c r="T4" s="106" t="s">
        <v>21</v>
      </c>
      <c r="U4" s="107" t="s">
        <v>21</v>
      </c>
      <c r="V4" s="108" t="s">
        <v>18</v>
      </c>
      <c r="W4" s="106" t="s">
        <v>18</v>
      </c>
      <c r="X4" s="106" t="s">
        <v>18</v>
      </c>
      <c r="Y4" s="107" t="s">
        <v>18</v>
      </c>
      <c r="Z4" s="108" t="s">
        <v>18</v>
      </c>
      <c r="AA4" s="107" t="s">
        <v>18</v>
      </c>
      <c r="AB4" s="109" t="s">
        <v>30</v>
      </c>
      <c r="AC4" s="108" t="s">
        <v>52</v>
      </c>
      <c r="AD4" s="106" t="s">
        <v>52</v>
      </c>
      <c r="AE4" s="106" t="s">
        <v>52</v>
      </c>
      <c r="AF4" s="107" t="s">
        <v>52</v>
      </c>
      <c r="AG4" s="108" t="s">
        <v>52</v>
      </c>
      <c r="AH4" s="107" t="s">
        <v>52</v>
      </c>
      <c r="AI4" s="109" t="s">
        <v>30</v>
      </c>
    </row>
    <row r="5" spans="2:35" ht="15.75" customHeight="1" x14ac:dyDescent="0.2">
      <c r="G5" s="54">
        <v>1</v>
      </c>
      <c r="H5" s="54" t="s">
        <v>12</v>
      </c>
      <c r="I5" s="117">
        <v>1</v>
      </c>
      <c r="J5" s="60">
        <f>C$7+C$9</f>
        <v>0</v>
      </c>
      <c r="K5" s="113">
        <f>C$8+C$9</f>
        <v>0</v>
      </c>
      <c r="L5" s="110"/>
      <c r="M5" s="56"/>
      <c r="N5" s="55"/>
      <c r="O5" s="57"/>
      <c r="P5" s="58"/>
      <c r="Q5" s="59"/>
      <c r="R5" s="60"/>
      <c r="S5" s="61" t="e">
        <f t="shared" ref="S5:S14" si="0">C$11/Q5</f>
        <v>#DIV/0!</v>
      </c>
      <c r="T5" s="62"/>
      <c r="U5" s="63" t="e">
        <f t="shared" ref="U5:U14" si="1">C$12/N5</f>
        <v>#DIV/0!</v>
      </c>
      <c r="V5" s="64"/>
      <c r="W5" s="103"/>
      <c r="X5" s="103"/>
      <c r="Y5" s="66"/>
      <c r="Z5" s="64"/>
      <c r="AA5" s="66"/>
      <c r="AB5" s="67" t="e">
        <f>(AA5-Z5)/V5*100</f>
        <v>#DIV/0!</v>
      </c>
      <c r="AC5" s="68"/>
      <c r="AD5" s="69"/>
      <c r="AE5" s="69"/>
      <c r="AF5" s="70"/>
      <c r="AG5" s="68"/>
      <c r="AH5" s="70"/>
      <c r="AI5" s="67" t="e">
        <f>(AH5-AG5)/AG5*100</f>
        <v>#DIV/0!</v>
      </c>
    </row>
    <row r="6" spans="2:35" ht="15.75" customHeight="1" x14ac:dyDescent="0.2">
      <c r="B6" s="2" t="s">
        <v>5</v>
      </c>
      <c r="G6" s="15">
        <v>2</v>
      </c>
      <c r="H6" s="15" t="s">
        <v>12</v>
      </c>
      <c r="I6" s="118">
        <v>2</v>
      </c>
      <c r="J6" s="23">
        <f>C$7+C$9</f>
        <v>0</v>
      </c>
      <c r="K6" s="114">
        <f>C$8+C$9</f>
        <v>0</v>
      </c>
      <c r="L6" s="111"/>
      <c r="M6" s="19"/>
      <c r="N6" s="18"/>
      <c r="O6" s="20"/>
      <c r="P6" s="21"/>
      <c r="Q6" s="22"/>
      <c r="R6" s="23"/>
      <c r="S6" s="24" t="e">
        <f t="shared" si="0"/>
        <v>#DIV/0!</v>
      </c>
      <c r="T6" s="25"/>
      <c r="U6" s="26" t="e">
        <f t="shared" si="1"/>
        <v>#DIV/0!</v>
      </c>
      <c r="V6" s="27"/>
      <c r="W6" s="28"/>
      <c r="X6" s="28"/>
      <c r="Y6" s="30"/>
      <c r="Z6" s="27"/>
      <c r="AA6" s="30"/>
      <c r="AB6" s="31" t="e">
        <f>(AA6-Z6)/V6*100</f>
        <v>#DIV/0!</v>
      </c>
      <c r="AC6" s="32"/>
      <c r="AD6" s="33"/>
      <c r="AE6" s="33"/>
      <c r="AF6" s="34"/>
      <c r="AG6" s="32"/>
      <c r="AH6" s="34"/>
      <c r="AI6" s="31" t="e">
        <f t="shared" ref="AI6:AI19" si="2">(AH6-AG6)/AG6*100</f>
        <v>#DIV/0!</v>
      </c>
    </row>
    <row r="7" spans="2:35" ht="15.75" customHeight="1" x14ac:dyDescent="0.2">
      <c r="B7" s="1" t="s">
        <v>53</v>
      </c>
      <c r="C7" s="7"/>
      <c r="D7" s="35" t="s">
        <v>1</v>
      </c>
      <c r="G7" s="15">
        <v>3</v>
      </c>
      <c r="H7" s="15" t="s">
        <v>13</v>
      </c>
      <c r="I7" s="118">
        <v>3</v>
      </c>
      <c r="J7" s="23">
        <f>C$7+C$9</f>
        <v>0</v>
      </c>
      <c r="K7" s="114">
        <f>C$8+C$9</f>
        <v>0</v>
      </c>
      <c r="L7" s="111"/>
      <c r="M7" s="19"/>
      <c r="N7" s="18"/>
      <c r="O7" s="20"/>
      <c r="P7" s="21"/>
      <c r="Q7" s="22"/>
      <c r="R7" s="23"/>
      <c r="S7" s="24" t="e">
        <f t="shared" si="0"/>
        <v>#DIV/0!</v>
      </c>
      <c r="T7" s="25"/>
      <c r="U7" s="26" t="e">
        <f t="shared" si="1"/>
        <v>#DIV/0!</v>
      </c>
      <c r="V7" s="27"/>
      <c r="W7" s="28"/>
      <c r="X7" s="28"/>
      <c r="Y7" s="30"/>
      <c r="Z7" s="27"/>
      <c r="AA7" s="30"/>
      <c r="AB7" s="31" t="e">
        <f t="shared" ref="AB7:AB19" si="3">(AA7-Z7)/V7*100</f>
        <v>#DIV/0!</v>
      </c>
      <c r="AC7" s="32"/>
      <c r="AD7" s="33"/>
      <c r="AE7" s="33"/>
      <c r="AF7" s="34"/>
      <c r="AG7" s="32"/>
      <c r="AH7" s="34"/>
      <c r="AI7" s="31" t="e">
        <f t="shared" si="2"/>
        <v>#DIV/0!</v>
      </c>
    </row>
    <row r="8" spans="2:35" ht="15.75" customHeight="1" x14ac:dyDescent="0.2">
      <c r="B8" s="1" t="s">
        <v>54</v>
      </c>
      <c r="C8" s="7"/>
      <c r="D8" s="35" t="s">
        <v>1</v>
      </c>
      <c r="G8" s="15">
        <v>4</v>
      </c>
      <c r="H8" s="15" t="s">
        <v>13</v>
      </c>
      <c r="I8" s="118">
        <v>4</v>
      </c>
      <c r="J8" s="23">
        <f>C$7+C$9</f>
        <v>0</v>
      </c>
      <c r="K8" s="114">
        <f>C$8+C$9</f>
        <v>0</v>
      </c>
      <c r="L8" s="111"/>
      <c r="M8" s="19"/>
      <c r="N8" s="18"/>
      <c r="O8" s="20"/>
      <c r="P8" s="21"/>
      <c r="Q8" s="22"/>
      <c r="R8" s="23"/>
      <c r="S8" s="24" t="e">
        <f t="shared" si="0"/>
        <v>#DIV/0!</v>
      </c>
      <c r="T8" s="25"/>
      <c r="U8" s="26" t="e">
        <f t="shared" si="1"/>
        <v>#DIV/0!</v>
      </c>
      <c r="V8" s="27"/>
      <c r="W8" s="28"/>
      <c r="X8" s="28"/>
      <c r="Y8" s="30"/>
      <c r="Z8" s="27"/>
      <c r="AA8" s="30"/>
      <c r="AB8" s="31" t="e">
        <f t="shared" si="3"/>
        <v>#DIV/0!</v>
      </c>
      <c r="AC8" s="32"/>
      <c r="AD8" s="33"/>
      <c r="AE8" s="33"/>
      <c r="AF8" s="34"/>
      <c r="AG8" s="32"/>
      <c r="AH8" s="34"/>
      <c r="AI8" s="31" t="e">
        <f t="shared" si="2"/>
        <v>#DIV/0!</v>
      </c>
    </row>
    <row r="9" spans="2:35" ht="15.75" customHeight="1" thickBot="1" x14ac:dyDescent="0.25">
      <c r="B9" s="1" t="s">
        <v>55</v>
      </c>
      <c r="C9" s="7"/>
      <c r="D9" s="35" t="s">
        <v>1</v>
      </c>
      <c r="G9" s="36">
        <v>5</v>
      </c>
      <c r="H9" s="36" t="s">
        <v>13</v>
      </c>
      <c r="I9" s="119">
        <v>5</v>
      </c>
      <c r="J9" s="42">
        <f>C$7+C$9</f>
        <v>0</v>
      </c>
      <c r="K9" s="115">
        <f>C$8+C$9</f>
        <v>0</v>
      </c>
      <c r="L9" s="112"/>
      <c r="M9" s="38"/>
      <c r="N9" s="37"/>
      <c r="O9" s="39"/>
      <c r="P9" s="40"/>
      <c r="Q9" s="41"/>
      <c r="R9" s="42"/>
      <c r="S9" s="43" t="e">
        <f t="shared" si="0"/>
        <v>#DIV/0!</v>
      </c>
      <c r="T9" s="44"/>
      <c r="U9" s="45" t="e">
        <f t="shared" si="1"/>
        <v>#DIV/0!</v>
      </c>
      <c r="V9" s="104"/>
      <c r="W9" s="47"/>
      <c r="X9" s="47"/>
      <c r="Y9" s="49"/>
      <c r="Z9" s="46"/>
      <c r="AA9" s="49"/>
      <c r="AB9" s="50" t="e">
        <f t="shared" si="3"/>
        <v>#DIV/0!</v>
      </c>
      <c r="AC9" s="51"/>
      <c r="AD9" s="52"/>
      <c r="AE9" s="52"/>
      <c r="AF9" s="53"/>
      <c r="AG9" s="51"/>
      <c r="AH9" s="53"/>
      <c r="AI9" s="50" t="e">
        <f t="shared" si="2"/>
        <v>#DIV/0!</v>
      </c>
    </row>
    <row r="10" spans="2:35" ht="15.75" customHeight="1" x14ac:dyDescent="0.2">
      <c r="B10" s="1" t="s">
        <v>57</v>
      </c>
      <c r="C10" s="7"/>
      <c r="D10" s="35" t="s">
        <v>1</v>
      </c>
      <c r="G10" s="54">
        <v>6</v>
      </c>
      <c r="H10" s="54" t="s">
        <v>56</v>
      </c>
      <c r="I10" s="117">
        <v>1</v>
      </c>
      <c r="J10" s="60">
        <f>C$7+C$10</f>
        <v>0</v>
      </c>
      <c r="K10" s="113">
        <f>C$8+C$10</f>
        <v>0</v>
      </c>
      <c r="L10" s="110"/>
      <c r="M10" s="56"/>
      <c r="N10" s="55"/>
      <c r="O10" s="57"/>
      <c r="P10" s="58"/>
      <c r="Q10" s="59"/>
      <c r="R10" s="60"/>
      <c r="S10" s="61" t="e">
        <f t="shared" si="0"/>
        <v>#DIV/0!</v>
      </c>
      <c r="T10" s="62"/>
      <c r="U10" s="63" t="e">
        <f t="shared" si="1"/>
        <v>#DIV/0!</v>
      </c>
      <c r="V10" s="64"/>
      <c r="W10" s="103"/>
      <c r="X10" s="103"/>
      <c r="Y10" s="66"/>
      <c r="Z10" s="64"/>
      <c r="AA10" s="66"/>
      <c r="AB10" s="67" t="e">
        <f t="shared" si="3"/>
        <v>#DIV/0!</v>
      </c>
      <c r="AC10" s="68"/>
      <c r="AD10" s="69"/>
      <c r="AE10" s="69"/>
      <c r="AF10" s="70"/>
      <c r="AG10" s="68"/>
      <c r="AH10" s="70"/>
      <c r="AI10" s="67" t="e">
        <f t="shared" si="2"/>
        <v>#DIV/0!</v>
      </c>
    </row>
    <row r="11" spans="2:35" ht="15.75" customHeight="1" x14ac:dyDescent="0.2">
      <c r="B11" s="1" t="s">
        <v>10</v>
      </c>
      <c r="C11" s="7"/>
      <c r="D11" s="35" t="s">
        <v>0</v>
      </c>
      <c r="G11" s="15">
        <v>7</v>
      </c>
      <c r="H11" s="15" t="s">
        <v>56</v>
      </c>
      <c r="I11" s="118">
        <v>2</v>
      </c>
      <c r="J11" s="23">
        <f>C$7+C$10</f>
        <v>0</v>
      </c>
      <c r="K11" s="114">
        <f>C$8+C$10</f>
        <v>0</v>
      </c>
      <c r="L11" s="111"/>
      <c r="M11" s="19"/>
      <c r="N11" s="18"/>
      <c r="O11" s="57"/>
      <c r="P11" s="21"/>
      <c r="Q11" s="22"/>
      <c r="R11" s="23"/>
      <c r="S11" s="24" t="e">
        <f t="shared" si="0"/>
        <v>#DIV/0!</v>
      </c>
      <c r="T11" s="25"/>
      <c r="U11" s="26" t="e">
        <f t="shared" si="1"/>
        <v>#DIV/0!</v>
      </c>
      <c r="V11" s="27"/>
      <c r="W11" s="28"/>
      <c r="X11" s="28"/>
      <c r="Y11" s="66"/>
      <c r="Z11" s="27"/>
      <c r="AA11" s="30"/>
      <c r="AB11" s="31" t="e">
        <f t="shared" si="3"/>
        <v>#DIV/0!</v>
      </c>
      <c r="AC11" s="32"/>
      <c r="AD11" s="33"/>
      <c r="AE11" s="33"/>
      <c r="AF11" s="34"/>
      <c r="AG11" s="32"/>
      <c r="AH11" s="34"/>
      <c r="AI11" s="31" t="e">
        <f t="shared" si="2"/>
        <v>#DIV/0!</v>
      </c>
    </row>
    <row r="12" spans="2:35" ht="15.75" customHeight="1" x14ac:dyDescent="0.2">
      <c r="B12" s="1" t="s">
        <v>11</v>
      </c>
      <c r="C12" s="7"/>
      <c r="D12" s="35" t="s">
        <v>0</v>
      </c>
      <c r="G12" s="15">
        <v>8</v>
      </c>
      <c r="H12" s="15" t="s">
        <v>56</v>
      </c>
      <c r="I12" s="118">
        <v>3</v>
      </c>
      <c r="J12" s="23">
        <f>C$7+C$10</f>
        <v>0</v>
      </c>
      <c r="K12" s="114">
        <f>C$8+C$10</f>
        <v>0</v>
      </c>
      <c r="L12" s="111"/>
      <c r="M12" s="19"/>
      <c r="N12" s="18"/>
      <c r="O12" s="57"/>
      <c r="P12" s="21"/>
      <c r="Q12" s="22"/>
      <c r="R12" s="23"/>
      <c r="S12" s="24" t="e">
        <f t="shared" si="0"/>
        <v>#DIV/0!</v>
      </c>
      <c r="T12" s="25"/>
      <c r="U12" s="26" t="e">
        <f t="shared" si="1"/>
        <v>#DIV/0!</v>
      </c>
      <c r="V12" s="27"/>
      <c r="W12" s="28"/>
      <c r="X12" s="28"/>
      <c r="Y12" s="66"/>
      <c r="Z12" s="27"/>
      <c r="AA12" s="30"/>
      <c r="AB12" s="31" t="e">
        <f t="shared" si="3"/>
        <v>#DIV/0!</v>
      </c>
      <c r="AC12" s="32"/>
      <c r="AD12" s="33"/>
      <c r="AE12" s="33"/>
      <c r="AF12" s="34"/>
      <c r="AG12" s="32"/>
      <c r="AH12" s="34"/>
      <c r="AI12" s="31" t="e">
        <f t="shared" si="2"/>
        <v>#DIV/0!</v>
      </c>
    </row>
    <row r="13" spans="2:35" ht="15.75" customHeight="1" x14ac:dyDescent="0.2">
      <c r="G13" s="15">
        <v>9</v>
      </c>
      <c r="H13" s="15" t="s">
        <v>56</v>
      </c>
      <c r="I13" s="118">
        <v>4</v>
      </c>
      <c r="J13" s="23">
        <f>C$7+C$10</f>
        <v>0</v>
      </c>
      <c r="K13" s="114">
        <f>C$8+C$10</f>
        <v>0</v>
      </c>
      <c r="L13" s="111"/>
      <c r="M13" s="19"/>
      <c r="N13" s="18"/>
      <c r="O13" s="57"/>
      <c r="P13" s="21"/>
      <c r="Q13" s="22"/>
      <c r="R13" s="23"/>
      <c r="S13" s="24" t="e">
        <f t="shared" si="0"/>
        <v>#DIV/0!</v>
      </c>
      <c r="T13" s="25"/>
      <c r="U13" s="26" t="e">
        <f t="shared" si="1"/>
        <v>#DIV/0!</v>
      </c>
      <c r="V13" s="27"/>
      <c r="W13" s="28"/>
      <c r="X13" s="28"/>
      <c r="Y13" s="66"/>
      <c r="Z13" s="27"/>
      <c r="AA13" s="30"/>
      <c r="AB13" s="31" t="e">
        <f t="shared" si="3"/>
        <v>#DIV/0!</v>
      </c>
      <c r="AC13" s="32"/>
      <c r="AD13" s="33"/>
      <c r="AE13" s="33"/>
      <c r="AF13" s="34"/>
      <c r="AG13" s="32"/>
      <c r="AH13" s="34"/>
      <c r="AI13" s="31" t="e">
        <f t="shared" si="2"/>
        <v>#DIV/0!</v>
      </c>
    </row>
    <row r="14" spans="2:35" ht="15.75" customHeight="1" thickBot="1" x14ac:dyDescent="0.25">
      <c r="B14" s="71"/>
      <c r="C14" s="3" t="s">
        <v>44</v>
      </c>
      <c r="D14" s="72"/>
      <c r="E14" s="16"/>
      <c r="G14" s="36">
        <v>10</v>
      </c>
      <c r="H14" s="36" t="s">
        <v>56</v>
      </c>
      <c r="I14" s="119">
        <v>5</v>
      </c>
      <c r="J14" s="42">
        <f>C$7+C$10</f>
        <v>0</v>
      </c>
      <c r="K14" s="115">
        <f>C$8+C$10</f>
        <v>0</v>
      </c>
      <c r="L14" s="112"/>
      <c r="M14" s="38"/>
      <c r="N14" s="37"/>
      <c r="O14" s="39"/>
      <c r="P14" s="40"/>
      <c r="Q14" s="41"/>
      <c r="R14" s="42"/>
      <c r="S14" s="43" t="e">
        <f t="shared" si="0"/>
        <v>#DIV/0!</v>
      </c>
      <c r="T14" s="44"/>
      <c r="U14" s="45" t="e">
        <f t="shared" si="1"/>
        <v>#DIV/0!</v>
      </c>
      <c r="V14" s="104"/>
      <c r="W14" s="47"/>
      <c r="X14" s="47"/>
      <c r="Y14" s="49"/>
      <c r="Z14" s="46"/>
      <c r="AA14" s="49"/>
      <c r="AB14" s="50" t="e">
        <f t="shared" si="3"/>
        <v>#DIV/0!</v>
      </c>
      <c r="AC14" s="51"/>
      <c r="AD14" s="52"/>
      <c r="AE14" s="52"/>
      <c r="AF14" s="53"/>
      <c r="AG14" s="51"/>
      <c r="AH14" s="53"/>
      <c r="AI14" s="50" t="e">
        <f t="shared" si="2"/>
        <v>#DIV/0!</v>
      </c>
    </row>
    <row r="15" spans="2:35" ht="15.75" customHeight="1" x14ac:dyDescent="0.2">
      <c r="B15" s="73" t="s">
        <v>47</v>
      </c>
      <c r="C15" s="74"/>
      <c r="D15" s="75"/>
      <c r="E15" s="76"/>
      <c r="G15" s="54">
        <v>11</v>
      </c>
      <c r="H15" s="54" t="s">
        <v>43</v>
      </c>
      <c r="I15" s="117">
        <v>1</v>
      </c>
      <c r="J15" s="60">
        <f>C$7</f>
        <v>0</v>
      </c>
      <c r="K15" s="113">
        <f>C$8</f>
        <v>0</v>
      </c>
      <c r="L15" s="110"/>
      <c r="M15" s="55"/>
      <c r="N15" s="55"/>
      <c r="O15" s="57"/>
      <c r="P15" s="77"/>
      <c r="Q15" s="59"/>
      <c r="R15" s="60"/>
      <c r="S15" s="78" t="e">
        <f>-C$11/P15</f>
        <v>#DIV/0!</v>
      </c>
      <c r="T15" s="65" t="e">
        <f>-C$12/N15</f>
        <v>#DIV/0!</v>
      </c>
      <c r="U15" s="79" t="e">
        <f>C$12/Q15</f>
        <v>#DIV/0!</v>
      </c>
      <c r="V15" s="64"/>
      <c r="W15" s="103"/>
      <c r="X15" s="103"/>
      <c r="Y15" s="66"/>
      <c r="Z15" s="64"/>
      <c r="AA15" s="66"/>
      <c r="AB15" s="67" t="e">
        <f t="shared" si="3"/>
        <v>#DIV/0!</v>
      </c>
      <c r="AC15" s="68"/>
      <c r="AD15" s="69"/>
      <c r="AE15" s="69"/>
      <c r="AF15" s="70"/>
      <c r="AG15" s="68"/>
      <c r="AH15" s="70"/>
      <c r="AI15" s="67" t="e">
        <f t="shared" si="2"/>
        <v>#DIV/0!</v>
      </c>
    </row>
    <row r="16" spans="2:35" ht="15.75" customHeight="1" x14ac:dyDescent="0.2">
      <c r="B16" s="2" t="s">
        <v>45</v>
      </c>
      <c r="C16" s="80" t="e">
        <f>AVERAGE(AB5:AB9)</f>
        <v>#DIV/0!</v>
      </c>
      <c r="D16" s="81" t="e">
        <f>STDEV(AB5:AB9)</f>
        <v>#DIV/0!</v>
      </c>
      <c r="E16" s="82" t="s">
        <v>30</v>
      </c>
      <c r="G16" s="15">
        <v>12</v>
      </c>
      <c r="H16" s="15" t="s">
        <v>14</v>
      </c>
      <c r="I16" s="118">
        <v>2</v>
      </c>
      <c r="J16" s="23">
        <f>C$7</f>
        <v>0</v>
      </c>
      <c r="K16" s="114">
        <f>C$8</f>
        <v>0</v>
      </c>
      <c r="L16" s="111"/>
      <c r="M16" s="18"/>
      <c r="N16" s="18"/>
      <c r="O16" s="20"/>
      <c r="P16" s="83"/>
      <c r="Q16" s="22"/>
      <c r="R16" s="23"/>
      <c r="S16" s="84" t="e">
        <f>-C$11/P16</f>
        <v>#DIV/0!</v>
      </c>
      <c r="T16" s="29" t="e">
        <f>-C$12/N16</f>
        <v>#DIV/0!</v>
      </c>
      <c r="U16" s="85" t="e">
        <f>C$12/Q16</f>
        <v>#DIV/0!</v>
      </c>
      <c r="V16" s="27"/>
      <c r="W16" s="28"/>
      <c r="X16" s="28"/>
      <c r="Y16" s="66"/>
      <c r="Z16" s="27"/>
      <c r="AA16" s="30"/>
      <c r="AB16" s="31" t="e">
        <f t="shared" si="3"/>
        <v>#DIV/0!</v>
      </c>
      <c r="AC16" s="32"/>
      <c r="AD16" s="33"/>
      <c r="AE16" s="33"/>
      <c r="AF16" s="34"/>
      <c r="AG16" s="32"/>
      <c r="AH16" s="34"/>
      <c r="AI16" s="31" t="e">
        <f t="shared" si="2"/>
        <v>#DIV/0!</v>
      </c>
    </row>
    <row r="17" spans="2:35" ht="15.75" customHeight="1" x14ac:dyDescent="0.2">
      <c r="B17" s="2" t="s">
        <v>46</v>
      </c>
      <c r="C17" s="80" t="e">
        <f>AVERAGE(AI5:AI9)</f>
        <v>#DIV/0!</v>
      </c>
      <c r="D17" s="81" t="e">
        <f>STDEV(AI5:AI9)</f>
        <v>#DIV/0!</v>
      </c>
      <c r="E17" s="86" t="s">
        <v>30</v>
      </c>
      <c r="G17" s="15">
        <v>13</v>
      </c>
      <c r="H17" s="15" t="s">
        <v>15</v>
      </c>
      <c r="I17" s="118">
        <v>3</v>
      </c>
      <c r="J17" s="23">
        <f>C$7</f>
        <v>0</v>
      </c>
      <c r="K17" s="114">
        <f>C$8</f>
        <v>0</v>
      </c>
      <c r="L17" s="111"/>
      <c r="M17" s="18"/>
      <c r="N17" s="18"/>
      <c r="O17" s="20"/>
      <c r="P17" s="83"/>
      <c r="Q17" s="22"/>
      <c r="R17" s="23"/>
      <c r="S17" s="84" t="e">
        <f>-C$11/P17</f>
        <v>#DIV/0!</v>
      </c>
      <c r="T17" s="29" t="e">
        <f>-C$12/N17</f>
        <v>#DIV/0!</v>
      </c>
      <c r="U17" s="85" t="e">
        <f>C$12/Q17</f>
        <v>#DIV/0!</v>
      </c>
      <c r="V17" s="27"/>
      <c r="W17" s="28"/>
      <c r="X17" s="28"/>
      <c r="Y17" s="66"/>
      <c r="Z17" s="27"/>
      <c r="AA17" s="30"/>
      <c r="AB17" s="31" t="e">
        <f t="shared" si="3"/>
        <v>#DIV/0!</v>
      </c>
      <c r="AC17" s="32"/>
      <c r="AD17" s="33"/>
      <c r="AE17" s="33"/>
      <c r="AF17" s="34"/>
      <c r="AG17" s="32"/>
      <c r="AH17" s="34"/>
      <c r="AI17" s="31" t="e">
        <f t="shared" si="2"/>
        <v>#DIV/0!</v>
      </c>
    </row>
    <row r="18" spans="2:35" ht="15.75" customHeight="1" x14ac:dyDescent="0.2">
      <c r="B18" s="9" t="s">
        <v>48</v>
      </c>
      <c r="C18" s="74"/>
      <c r="D18" s="75"/>
      <c r="E18" s="87"/>
      <c r="G18" s="15">
        <v>14</v>
      </c>
      <c r="H18" s="15" t="s">
        <v>15</v>
      </c>
      <c r="I18" s="118">
        <v>4</v>
      </c>
      <c r="J18" s="23">
        <f>C$7</f>
        <v>0</v>
      </c>
      <c r="K18" s="114">
        <f>C$8</f>
        <v>0</v>
      </c>
      <c r="L18" s="111"/>
      <c r="M18" s="18"/>
      <c r="N18" s="18"/>
      <c r="O18" s="20"/>
      <c r="P18" s="83"/>
      <c r="Q18" s="22"/>
      <c r="R18" s="23"/>
      <c r="S18" s="84" t="e">
        <f>-C$11/P18</f>
        <v>#DIV/0!</v>
      </c>
      <c r="T18" s="29" t="e">
        <f>-C$12/N18</f>
        <v>#DIV/0!</v>
      </c>
      <c r="U18" s="85" t="e">
        <f>C$12/Q18</f>
        <v>#DIV/0!</v>
      </c>
      <c r="V18" s="27"/>
      <c r="W18" s="28"/>
      <c r="X18" s="28"/>
      <c r="Y18" s="66"/>
      <c r="Z18" s="27"/>
      <c r="AA18" s="30"/>
      <c r="AB18" s="31" t="e">
        <f t="shared" si="3"/>
        <v>#DIV/0!</v>
      </c>
      <c r="AC18" s="32"/>
      <c r="AD18" s="33"/>
      <c r="AE18" s="33"/>
      <c r="AF18" s="34"/>
      <c r="AG18" s="32"/>
      <c r="AH18" s="34"/>
      <c r="AI18" s="31" t="e">
        <f t="shared" si="2"/>
        <v>#DIV/0!</v>
      </c>
    </row>
    <row r="19" spans="2:35" ht="15.75" customHeight="1" thickBot="1" x14ac:dyDescent="0.25">
      <c r="B19" s="2" t="s">
        <v>45</v>
      </c>
      <c r="C19" s="80" t="e">
        <f>AVERAGE(AB10:AB14)</f>
        <v>#DIV/0!</v>
      </c>
      <c r="D19" s="81" t="e">
        <f>STDEV(AB10:AB14)</f>
        <v>#DIV/0!</v>
      </c>
      <c r="E19" s="82" t="s">
        <v>30</v>
      </c>
      <c r="G19" s="36">
        <v>15</v>
      </c>
      <c r="H19" s="36" t="s">
        <v>15</v>
      </c>
      <c r="I19" s="119">
        <v>5</v>
      </c>
      <c r="J19" s="42">
        <f>C$7</f>
        <v>0</v>
      </c>
      <c r="K19" s="115">
        <f>C$8</f>
        <v>0</v>
      </c>
      <c r="L19" s="112"/>
      <c r="M19" s="37"/>
      <c r="N19" s="37"/>
      <c r="O19" s="39"/>
      <c r="P19" s="88"/>
      <c r="Q19" s="41"/>
      <c r="R19" s="42"/>
      <c r="S19" s="89" t="e">
        <f>-C$11/P19</f>
        <v>#DIV/0!</v>
      </c>
      <c r="T19" s="48" t="e">
        <f>-C$12/N19</f>
        <v>#DIV/0!</v>
      </c>
      <c r="U19" s="90" t="e">
        <f>C$12/Q19</f>
        <v>#DIV/0!</v>
      </c>
      <c r="V19" s="46"/>
      <c r="W19" s="47"/>
      <c r="X19" s="47"/>
      <c r="Y19" s="49"/>
      <c r="Z19" s="46"/>
      <c r="AA19" s="49"/>
      <c r="AB19" s="50" t="e">
        <f t="shared" si="3"/>
        <v>#DIV/0!</v>
      </c>
      <c r="AC19" s="91"/>
      <c r="AD19" s="52"/>
      <c r="AE19" s="52"/>
      <c r="AF19" s="53"/>
      <c r="AG19" s="91"/>
      <c r="AH19" s="53"/>
      <c r="AI19" s="50" t="e">
        <f t="shared" si="2"/>
        <v>#DIV/0!</v>
      </c>
    </row>
    <row r="20" spans="2:35" ht="15.75" customHeight="1" x14ac:dyDescent="0.2">
      <c r="B20" s="2" t="s">
        <v>46</v>
      </c>
      <c r="C20" s="80" t="e">
        <f>AVERAGE(AI10:AI14)</f>
        <v>#DIV/0!</v>
      </c>
      <c r="D20" s="81" t="e">
        <f>STDEV(AI10:AI14)</f>
        <v>#DIV/0!</v>
      </c>
      <c r="E20" s="82" t="s">
        <v>30</v>
      </c>
      <c r="I20" s="92"/>
      <c r="J20" s="92"/>
      <c r="K20" s="92"/>
    </row>
    <row r="21" spans="2:35" ht="15.75" customHeight="1" x14ac:dyDescent="0.2">
      <c r="B21" s="9" t="s">
        <v>49</v>
      </c>
      <c r="C21" s="74"/>
      <c r="D21" s="75"/>
      <c r="E21" s="87"/>
      <c r="I21" s="92"/>
      <c r="J21" s="92"/>
      <c r="K21" s="92"/>
    </row>
    <row r="22" spans="2:35" ht="15.75" customHeight="1" x14ac:dyDescent="0.2">
      <c r="B22" s="2" t="s">
        <v>45</v>
      </c>
      <c r="C22" s="80" t="e">
        <f>AVERAGE(AB15:AB19)</f>
        <v>#DIV/0!</v>
      </c>
      <c r="D22" s="81" t="e">
        <f>STDEV(AB15:AB19)</f>
        <v>#DIV/0!</v>
      </c>
      <c r="E22" s="82" t="s">
        <v>30</v>
      </c>
      <c r="O22" s="93"/>
      <c r="P22" s="93"/>
    </row>
    <row r="23" spans="2:35" ht="15.75" customHeight="1" x14ac:dyDescent="0.2">
      <c r="B23" s="2" t="s">
        <v>46</v>
      </c>
      <c r="C23" s="80" t="e">
        <f>AVERAGE(AI15:AI19)</f>
        <v>#DIV/0!</v>
      </c>
      <c r="D23" s="81" t="e">
        <f>STDEV(AI15:AI19)</f>
        <v>#DIV/0!</v>
      </c>
      <c r="E23" s="86" t="s">
        <v>30</v>
      </c>
      <c r="O23" s="93"/>
      <c r="P23" s="93"/>
    </row>
    <row r="24" spans="2:35" ht="15.75" customHeight="1" x14ac:dyDescent="0.2">
      <c r="H24" s="94"/>
      <c r="I24" s="94"/>
      <c r="J24" s="94"/>
      <c r="K24" s="94"/>
      <c r="L24" s="94"/>
      <c r="M24" s="94"/>
    </row>
    <row r="25" spans="2:35" ht="15" x14ac:dyDescent="0.2">
      <c r="H25" s="94"/>
      <c r="I25" s="94"/>
      <c r="J25" s="94"/>
      <c r="K25" s="94"/>
      <c r="L25" s="94"/>
      <c r="M25" s="94"/>
    </row>
    <row r="27" spans="2:35" x14ac:dyDescent="0.2">
      <c r="C27" s="95"/>
      <c r="D27" s="95"/>
    </row>
    <row r="28" spans="2:35" x14ac:dyDescent="0.2">
      <c r="C28" s="95"/>
      <c r="D28" s="95"/>
    </row>
    <row r="29" spans="2:35" x14ac:dyDescent="0.2">
      <c r="C29" s="96"/>
      <c r="D29" s="96"/>
      <c r="I29" s="97"/>
      <c r="J29" s="97"/>
      <c r="K29" s="97"/>
      <c r="L29" s="97"/>
    </row>
    <row r="30" spans="2:35" x14ac:dyDescent="0.2">
      <c r="B30" s="97"/>
      <c r="C30" s="95"/>
      <c r="D30" s="95"/>
      <c r="I30" s="98"/>
      <c r="J30" s="98"/>
      <c r="K30" s="98"/>
      <c r="L30" s="98"/>
      <c r="M30" s="93"/>
      <c r="N30" s="93"/>
      <c r="O30" s="93"/>
      <c r="P30" s="93"/>
    </row>
    <row r="31" spans="2:35" x14ac:dyDescent="0.2">
      <c r="B31" s="97"/>
      <c r="C31" s="95"/>
      <c r="D31" s="95"/>
      <c r="I31" s="98"/>
      <c r="J31" s="98"/>
      <c r="K31" s="98"/>
      <c r="L31" s="98"/>
      <c r="M31" s="93"/>
      <c r="N31" s="93"/>
      <c r="O31" s="93"/>
      <c r="P31" s="93"/>
    </row>
    <row r="32" spans="2:35" x14ac:dyDescent="0.2">
      <c r="C32" s="99"/>
      <c r="D32" s="95"/>
      <c r="I32" s="98"/>
      <c r="J32" s="98"/>
      <c r="K32" s="98"/>
      <c r="L32" s="98"/>
      <c r="M32" s="93"/>
      <c r="N32" s="93"/>
      <c r="O32" s="93"/>
      <c r="P32" s="93"/>
    </row>
    <row r="33" spans="2:16" x14ac:dyDescent="0.2">
      <c r="B33" s="95"/>
      <c r="C33" s="99"/>
      <c r="D33" s="95"/>
      <c r="I33" s="98"/>
      <c r="J33" s="98"/>
      <c r="K33" s="98"/>
      <c r="L33" s="98"/>
      <c r="M33" s="93"/>
      <c r="N33" s="93"/>
      <c r="O33" s="93"/>
      <c r="P33" s="93"/>
    </row>
    <row r="34" spans="2:16" x14ac:dyDescent="0.2">
      <c r="B34" s="97"/>
      <c r="C34" s="95"/>
      <c r="D34" s="95"/>
      <c r="I34" s="100"/>
      <c r="J34" s="100"/>
      <c r="K34" s="100"/>
      <c r="L34" s="98"/>
      <c r="M34" s="93"/>
      <c r="N34" s="93"/>
      <c r="O34" s="93"/>
      <c r="P34" s="93"/>
    </row>
    <row r="35" spans="2:16" x14ac:dyDescent="0.2">
      <c r="B35" s="97"/>
      <c r="C35" s="95"/>
      <c r="D35" s="95"/>
      <c r="I35" s="98"/>
      <c r="J35" s="98"/>
      <c r="K35" s="98"/>
      <c r="L35" s="98"/>
      <c r="M35" s="93"/>
      <c r="N35" s="93"/>
      <c r="O35" s="93"/>
      <c r="P35" s="93"/>
    </row>
    <row r="36" spans="2:16" x14ac:dyDescent="0.2">
      <c r="C36" s="101"/>
      <c r="D36" s="96"/>
      <c r="I36" s="98"/>
      <c r="J36" s="98"/>
      <c r="K36" s="98"/>
      <c r="L36" s="98"/>
      <c r="M36" s="93"/>
      <c r="N36" s="93"/>
      <c r="O36" s="93"/>
      <c r="P36" s="93"/>
    </row>
    <row r="37" spans="2:16" x14ac:dyDescent="0.2">
      <c r="C37" s="96"/>
      <c r="D37" s="96"/>
      <c r="I37" s="98"/>
      <c r="J37" s="98"/>
      <c r="K37" s="98"/>
      <c r="L37" s="98"/>
      <c r="M37" s="93"/>
      <c r="N37" s="93"/>
      <c r="O37" s="93"/>
      <c r="P37" s="93"/>
    </row>
    <row r="38" spans="2:16" x14ac:dyDescent="0.2">
      <c r="C38" s="96"/>
      <c r="D38" s="96"/>
      <c r="I38" s="98"/>
      <c r="J38" s="98"/>
      <c r="K38" s="98"/>
      <c r="L38" s="98"/>
      <c r="M38" s="93"/>
      <c r="N38" s="93"/>
      <c r="O38" s="93"/>
      <c r="P38" s="93"/>
    </row>
    <row r="39" spans="2:16" x14ac:dyDescent="0.2">
      <c r="B39" s="97"/>
      <c r="C39" s="101"/>
      <c r="D39" s="96"/>
      <c r="I39" s="92"/>
      <c r="J39" s="92"/>
      <c r="K39" s="92"/>
      <c r="L39" s="92"/>
      <c r="N39" s="98"/>
      <c r="O39" s="98"/>
    </row>
    <row r="40" spans="2:16" x14ac:dyDescent="0.2">
      <c r="B40" s="96"/>
      <c r="C40" s="96"/>
      <c r="D40" s="96"/>
      <c r="I40" s="92"/>
      <c r="J40" s="92"/>
      <c r="K40" s="92"/>
      <c r="L40" s="92"/>
      <c r="N40" s="98"/>
      <c r="O40" s="98"/>
    </row>
    <row r="41" spans="2:16" x14ac:dyDescent="0.2">
      <c r="B41" s="96"/>
      <c r="C41" s="102"/>
      <c r="D41" s="96"/>
      <c r="H41" s="92"/>
      <c r="I41" s="92"/>
      <c r="J41" s="92"/>
      <c r="K41" s="92"/>
      <c r="L41" s="92"/>
      <c r="N41" s="98"/>
      <c r="O41" s="98"/>
    </row>
    <row r="42" spans="2:16" x14ac:dyDescent="0.2">
      <c r="B42" s="96"/>
      <c r="C42" s="102"/>
      <c r="D42" s="96"/>
      <c r="H42" s="92"/>
      <c r="I42" s="92"/>
      <c r="J42" s="92"/>
      <c r="K42" s="92"/>
      <c r="L42" s="92"/>
      <c r="M42" s="98"/>
      <c r="N42" s="93"/>
      <c r="O42" s="93"/>
    </row>
    <row r="43" spans="2:16" x14ac:dyDescent="0.2">
      <c r="B43" s="97"/>
      <c r="H43" s="92"/>
      <c r="I43" s="92"/>
      <c r="J43" s="92"/>
      <c r="K43" s="92"/>
      <c r="L43" s="92"/>
      <c r="M43" s="98"/>
      <c r="N43" s="98"/>
      <c r="O43" s="98"/>
    </row>
    <row r="44" spans="2:16" x14ac:dyDescent="0.2">
      <c r="B44" s="97"/>
      <c r="I44" s="92"/>
      <c r="J44" s="92"/>
      <c r="K44" s="92"/>
      <c r="L44" s="92"/>
      <c r="M44" s="98"/>
      <c r="N44" s="98"/>
      <c r="O44" s="98"/>
    </row>
    <row r="45" spans="2:16" x14ac:dyDescent="0.2">
      <c r="B45" s="97"/>
      <c r="I45" s="92"/>
      <c r="J45" s="92"/>
      <c r="K45" s="92"/>
      <c r="L45" s="92"/>
      <c r="M45" s="98"/>
      <c r="N45" s="98"/>
      <c r="O45" s="98"/>
    </row>
    <row r="46" spans="2:16" x14ac:dyDescent="0.2">
      <c r="B46" s="97"/>
      <c r="I46" s="92"/>
      <c r="J46" s="92"/>
      <c r="K46" s="92"/>
      <c r="L46" s="92"/>
      <c r="M46" s="98"/>
      <c r="N46" s="98"/>
      <c r="O46" s="98"/>
    </row>
    <row r="47" spans="2:16" x14ac:dyDescent="0.2">
      <c r="I47" s="92"/>
      <c r="J47" s="92"/>
      <c r="K47" s="92"/>
      <c r="L47" s="92"/>
      <c r="M47" s="93"/>
      <c r="N47" s="98"/>
      <c r="O47" s="98"/>
    </row>
    <row r="48" spans="2:16" x14ac:dyDescent="0.2">
      <c r="I48" s="92"/>
      <c r="J48" s="92"/>
      <c r="K48" s="92"/>
      <c r="L48" s="92"/>
      <c r="M48" s="93"/>
      <c r="N48" s="98"/>
      <c r="O48" s="98"/>
    </row>
    <row r="49" spans="9:15" x14ac:dyDescent="0.2">
      <c r="I49" s="92"/>
      <c r="J49" s="92"/>
      <c r="K49" s="92"/>
      <c r="L49" s="92"/>
      <c r="M49" s="93"/>
      <c r="N49" s="98"/>
      <c r="O49" s="98"/>
    </row>
    <row r="50" spans="9:15" x14ac:dyDescent="0.2">
      <c r="I50" s="92"/>
      <c r="J50" s="92"/>
      <c r="K50" s="92"/>
      <c r="L50" s="92"/>
      <c r="M50" s="93"/>
      <c r="N50" s="98"/>
      <c r="O50" s="98"/>
    </row>
    <row r="51" spans="9:15" x14ac:dyDescent="0.2">
      <c r="I51" s="92"/>
      <c r="J51" s="92"/>
      <c r="K51" s="92"/>
      <c r="L51" s="92"/>
      <c r="M51" s="93"/>
      <c r="N51" s="98"/>
      <c r="O51" s="98"/>
    </row>
  </sheetData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9</vt:lpstr>
    </vt:vector>
  </TitlesOfParts>
  <Company>SUNY Geneseo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Pogo</dc:creator>
  <cp:lastModifiedBy>Edward Pogozelski</cp:lastModifiedBy>
  <dcterms:created xsi:type="dcterms:W3CDTF">2012-10-18T17:48:18Z</dcterms:created>
  <dcterms:modified xsi:type="dcterms:W3CDTF">2024-11-06T19:32:29Z</dcterms:modified>
</cp:coreProperties>
</file>