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170" yWindow="1170" windowWidth="20310" windowHeight="14250"/>
  </bookViews>
  <sheets>
    <sheet name="Lab 1 = Uncertainty" sheetId="1" r:id="rId1"/>
  </sheets>
  <calcPr calcId="114210"/>
</workbook>
</file>

<file path=xl/calcChain.xml><?xml version="1.0" encoding="utf-8"?>
<calcChain xmlns="http://schemas.openxmlformats.org/spreadsheetml/2006/main">
  <c r="K15" i="1"/>
  <c r="T16" a="1"/>
  <c r="T16"/>
  <c r="T19"/>
  <c r="T11" a="1"/>
  <c r="U11"/>
  <c r="Q20"/>
  <c r="K30"/>
  <c r="K31"/>
  <c r="H7"/>
  <c r="G11"/>
  <c r="H8"/>
  <c r="H30"/>
  <c r="F29"/>
  <c r="F21"/>
  <c r="F13"/>
  <c r="H26"/>
  <c r="H18"/>
  <c r="G23"/>
  <c r="G15"/>
  <c r="V17"/>
  <c r="G26"/>
  <c r="G17"/>
  <c r="G16"/>
  <c r="F28"/>
  <c r="F20"/>
  <c r="F12"/>
  <c r="H25"/>
  <c r="H17"/>
  <c r="G30"/>
  <c r="G22"/>
  <c r="G14"/>
  <c r="U17"/>
  <c r="F30"/>
  <c r="G24"/>
  <c r="F27"/>
  <c r="F19"/>
  <c r="F11"/>
  <c r="H24"/>
  <c r="H16"/>
  <c r="G29"/>
  <c r="G21"/>
  <c r="G13"/>
  <c r="T17"/>
  <c r="F24"/>
  <c r="F16"/>
  <c r="H29"/>
  <c r="H21"/>
  <c r="H13"/>
  <c r="G18"/>
  <c r="F23"/>
  <c r="F15"/>
  <c r="H28"/>
  <c r="H20"/>
  <c r="H12"/>
  <c r="G25"/>
  <c r="T11"/>
  <c r="F22"/>
  <c r="F14"/>
  <c r="H27"/>
  <c r="H19"/>
  <c r="H11"/>
  <c r="F26"/>
  <c r="F18"/>
  <c r="H23"/>
  <c r="H15"/>
  <c r="G28"/>
  <c r="G20"/>
  <c r="G12"/>
  <c r="G31"/>
  <c r="U12"/>
  <c r="V16"/>
  <c r="F25"/>
  <c r="F17"/>
  <c r="H22"/>
  <c r="H14"/>
  <c r="G27"/>
  <c r="G19"/>
  <c r="T12"/>
  <c r="U16"/>
  <c r="H31"/>
  <c r="F31"/>
</calcChain>
</file>

<file path=xl/sharedStrings.xml><?xml version="1.0" encoding="utf-8"?>
<sst xmlns="http://schemas.openxmlformats.org/spreadsheetml/2006/main" count="56" uniqueCount="51">
  <si>
    <t>Name:</t>
  </si>
  <si>
    <t>Lab Date:</t>
  </si>
  <si>
    <t>Partner:</t>
  </si>
  <si>
    <t>PHYS 114-07 Lab 01: Uncertainty in Measurement</t>
  </si>
  <si>
    <t>Part 1) Pendulum</t>
  </si>
  <si>
    <t>#</t>
  </si>
  <si>
    <t>Value (ms)</t>
  </si>
  <si>
    <t>Uncert? (ms)</t>
  </si>
  <si>
    <t>Average:</t>
  </si>
  <si>
    <t>Std. Dev.:</t>
  </si>
  <si>
    <r>
      <t>±1</t>
    </r>
    <r>
      <rPr>
        <i/>
        <sz val="10"/>
        <rFont val="Symbol"/>
        <family val="1"/>
        <charset val="2"/>
      </rPr>
      <t>s</t>
    </r>
    <r>
      <rPr>
        <sz val="10"/>
        <rFont val="Arial"/>
        <family val="2"/>
      </rPr>
      <t>?</t>
    </r>
  </si>
  <si>
    <t>Percents:</t>
  </si>
  <si>
    <t>Calculations</t>
  </si>
  <si>
    <t>Slope</t>
  </si>
  <si>
    <t>Intercept</t>
  </si>
  <si>
    <t>Color Guide</t>
  </si>
  <si>
    <t>Data entry</t>
  </si>
  <si>
    <t>Labels</t>
  </si>
  <si>
    <t>Results</t>
  </si>
  <si>
    <t>Main Results</t>
  </si>
  <si>
    <t>Part 2) Quarter</t>
  </si>
  <si>
    <t>Value (mm)</t>
  </si>
  <si>
    <t>Uncert (mm)</t>
  </si>
  <si>
    <t>Caliper:</t>
  </si>
  <si>
    <t>Ruler:</t>
  </si>
  <si>
    <t>All Students w/ Caliper</t>
  </si>
  <si>
    <t>Mine (copy):</t>
  </si>
  <si>
    <t>Accepted:</t>
  </si>
  <si>
    <t>Part 3) Projectile</t>
  </si>
  <si>
    <t>mass_A</t>
  </si>
  <si>
    <t>t</t>
  </si>
  <si>
    <t>x</t>
  </si>
  <si>
    <t>y</t>
  </si>
  <si>
    <t>i</t>
  </si>
  <si>
    <t>Expected FrameRate:</t>
  </si>
  <si>
    <t>Measured FrameRate:</t>
  </si>
  <si>
    <t>Horizontal Fit</t>
  </si>
  <si>
    <t>Value:</t>
  </si>
  <si>
    <t>Uncert:</t>
  </si>
  <si>
    <t>a</t>
  </si>
  <si>
    <t>b</t>
  </si>
  <si>
    <t>c</t>
  </si>
  <si>
    <t>Calc g:</t>
  </si>
  <si>
    <r>
      <t>cm/s</t>
    </r>
    <r>
      <rPr>
        <vertAlign val="superscript"/>
        <sz val="10"/>
        <rFont val="Arial"/>
        <family val="2"/>
      </rPr>
      <t>2</t>
    </r>
  </si>
  <si>
    <r>
      <t>cm/s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/>
    </r>
  </si>
  <si>
    <t>Expect g:</t>
  </si>
  <si>
    <t>(Estimated)</t>
  </si>
  <si>
    <t>Counting...</t>
  </si>
  <si>
    <t>Vertical Fit (optional)</t>
  </si>
  <si>
    <r>
      <t>±2</t>
    </r>
    <r>
      <rPr>
        <i/>
        <sz val="10"/>
        <rFont val="Symbol"/>
        <family val="1"/>
        <charset val="2"/>
      </rPr>
      <t>s</t>
    </r>
    <r>
      <rPr>
        <sz val="10"/>
        <rFont val="Arial"/>
        <family val="2"/>
      </rPr>
      <t>?</t>
    </r>
  </si>
  <si>
    <r>
      <t>±3</t>
    </r>
    <r>
      <rPr>
        <i/>
        <sz val="10"/>
        <rFont val="Symbol"/>
        <family val="1"/>
        <charset val="2"/>
      </rPr>
      <t>s</t>
    </r>
    <r>
      <rPr>
        <sz val="10"/>
        <rFont val="Arial"/>
        <family val="2"/>
      </rPr>
      <t>?</t>
    </r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</si>
</sst>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0"/>
    <numFmt numFmtId="166" formatCode="0.0000"/>
  </numFmts>
  <fonts count="23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i/>
      <sz val="10"/>
      <name val="Symbol"/>
      <family val="1"/>
      <charset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4"/>
      <name val="Calibri Light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vertAlign val="superscript"/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45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2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6" fillId="17" borderId="0" applyNumberFormat="0" applyBorder="0" applyAlignment="0" applyProtection="0"/>
    <xf numFmtId="0" fontId="7" fillId="9" borderId="1" applyNumberFormat="0" applyAlignment="0" applyProtection="0"/>
    <xf numFmtId="0" fontId="8" fillId="15" borderId="2" applyNumberFormat="0" applyAlignment="0" applyProtection="0"/>
    <xf numFmtId="0" fontId="9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1" applyNumberFormat="0" applyAlignment="0" applyProtection="0"/>
    <xf numFmtId="0" fontId="15" fillId="0" borderId="6" applyNumberFormat="0" applyFill="0" applyAlignment="0" applyProtection="0"/>
    <xf numFmtId="0" fontId="16" fillId="10" borderId="0" applyNumberFormat="0" applyBorder="0" applyAlignment="0" applyProtection="0"/>
    <xf numFmtId="0" fontId="1" fillId="5" borderId="7" applyNumberFormat="0" applyFont="0" applyAlignment="0" applyProtection="0"/>
    <xf numFmtId="0" fontId="17" fillId="9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0" fillId="18" borderId="10" xfId="0" applyFill="1" applyBorder="1"/>
    <xf numFmtId="0" fontId="0" fillId="18" borderId="11" xfId="0" applyFill="1" applyBorder="1"/>
    <xf numFmtId="0" fontId="0" fillId="18" borderId="12" xfId="0" applyFill="1" applyBorder="1"/>
    <xf numFmtId="0" fontId="0" fillId="18" borderId="13" xfId="0" applyFill="1" applyBorder="1"/>
    <xf numFmtId="0" fontId="0" fillId="18" borderId="14" xfId="0" applyFill="1" applyBorder="1"/>
    <xf numFmtId="0" fontId="0" fillId="18" borderId="15" xfId="0" applyFill="1" applyBorder="1"/>
    <xf numFmtId="0" fontId="0" fillId="19" borderId="10" xfId="0" applyFill="1" applyBorder="1"/>
    <xf numFmtId="0" fontId="0" fillId="19" borderId="11" xfId="0" applyFill="1" applyBorder="1"/>
    <xf numFmtId="0" fontId="0" fillId="19" borderId="12" xfId="0" applyFill="1" applyBorder="1"/>
    <xf numFmtId="0" fontId="2" fillId="19" borderId="10" xfId="0" applyFont="1" applyFill="1" applyBorder="1"/>
    <xf numFmtId="49" fontId="0" fillId="18" borderId="10" xfId="0" applyNumberFormat="1" applyFill="1" applyBorder="1"/>
    <xf numFmtId="0" fontId="0" fillId="19" borderId="16" xfId="0" applyFill="1" applyBorder="1"/>
    <xf numFmtId="0" fontId="2" fillId="19" borderId="16" xfId="0" applyFont="1" applyFill="1" applyBorder="1"/>
    <xf numFmtId="0" fontId="0" fillId="20" borderId="16" xfId="0" applyFill="1" applyBorder="1"/>
    <xf numFmtId="0" fontId="2" fillId="19" borderId="16" xfId="0" applyFont="1" applyFill="1" applyBorder="1" applyAlignment="1">
      <alignment horizontal="right"/>
    </xf>
    <xf numFmtId="164" fontId="0" fillId="21" borderId="16" xfId="0" applyNumberFormat="1" applyFill="1" applyBorder="1"/>
    <xf numFmtId="0" fontId="0" fillId="21" borderId="16" xfId="0" applyFill="1" applyBorder="1"/>
    <xf numFmtId="0" fontId="0" fillId="22" borderId="0" xfId="0" applyFill="1"/>
    <xf numFmtId="0" fontId="2" fillId="19" borderId="16" xfId="0" applyFont="1" applyFill="1" applyBorder="1" applyAlignment="1">
      <alignment horizontal="center"/>
    </xf>
    <xf numFmtId="0" fontId="0" fillId="18" borderId="16" xfId="0" applyFill="1" applyBorder="1"/>
    <xf numFmtId="0" fontId="0" fillId="23" borderId="16" xfId="0" applyFill="1" applyBorder="1"/>
    <xf numFmtId="2" fontId="0" fillId="20" borderId="12" xfId="0" applyNumberFormat="1" applyFill="1" applyBorder="1"/>
    <xf numFmtId="2" fontId="0" fillId="18" borderId="16" xfId="0" applyNumberFormat="1" applyFill="1" applyBorder="1"/>
    <xf numFmtId="165" fontId="0" fillId="21" borderId="16" xfId="0" applyNumberFormat="1" applyFill="1" applyBorder="1"/>
    <xf numFmtId="0" fontId="0" fillId="22" borderId="16" xfId="0" applyFill="1" applyBorder="1"/>
    <xf numFmtId="0" fontId="2" fillId="19" borderId="12" xfId="0" applyFont="1" applyFill="1" applyBorder="1"/>
    <xf numFmtId="166" fontId="0" fillId="18" borderId="16" xfId="0" applyNumberFormat="1" applyFill="1" applyBorder="1"/>
    <xf numFmtId="0" fontId="2" fillId="19" borderId="11" xfId="0" applyFont="1" applyFill="1" applyBorder="1"/>
    <xf numFmtId="166" fontId="0" fillId="18" borderId="12" xfId="0" applyNumberFormat="1" applyFill="1" applyBorder="1"/>
    <xf numFmtId="0" fontId="2" fillId="19" borderId="12" xfId="0" applyFont="1" applyFill="1" applyBorder="1" applyAlignment="1">
      <alignment horizontal="right"/>
    </xf>
    <xf numFmtId="2" fontId="0" fillId="18" borderId="17" xfId="0" applyNumberFormat="1" applyFill="1" applyBorder="1"/>
    <xf numFmtId="0" fontId="2" fillId="19" borderId="17" xfId="0" applyFont="1" applyFill="1" applyBorder="1"/>
    <xf numFmtId="0" fontId="2" fillId="19" borderId="18" xfId="0" applyFont="1" applyFill="1" applyBorder="1"/>
    <xf numFmtId="0" fontId="2" fillId="19" borderId="17" xfId="0" applyFont="1" applyFill="1" applyBorder="1" applyAlignment="1">
      <alignment horizontal="center"/>
    </xf>
    <xf numFmtId="0" fontId="0" fillId="19" borderId="17" xfId="0" applyFill="1" applyBorder="1"/>
    <xf numFmtId="164" fontId="0" fillId="21" borderId="12" xfId="0" applyNumberFormat="1" applyFill="1" applyBorder="1"/>
    <xf numFmtId="164" fontId="0" fillId="21" borderId="19" xfId="0" applyNumberFormat="1" applyFill="1" applyBorder="1"/>
    <xf numFmtId="0" fontId="0" fillId="19" borderId="13" xfId="0" applyFill="1" applyBorder="1"/>
    <xf numFmtId="0" fontId="2" fillId="19" borderId="14" xfId="0" applyFont="1" applyFill="1" applyBorder="1"/>
    <xf numFmtId="0" fontId="0" fillId="19" borderId="20" xfId="0" applyFill="1" applyBorder="1"/>
    <xf numFmtId="0" fontId="2" fillId="19" borderId="19" xfId="0" applyFont="1" applyFill="1" applyBorder="1" applyAlignment="1">
      <alignment horizontal="right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>
        <c:manualLayout>
          <c:layoutTarget val="inner"/>
          <c:xMode val="edge"/>
          <c:yMode val="edge"/>
          <c:x val="0.1740980255150808"/>
          <c:y val="8.0495356037151702E-2"/>
          <c:w val="0.76645594159688013"/>
          <c:h val="0.68730650154798756"/>
        </c:manualLayout>
      </c:layout>
      <c:scatterChart>
        <c:scatterStyle val="lineMarker"/>
        <c:ser>
          <c:idx val="0"/>
          <c:order val="0"/>
          <c:tx>
            <c:strRef>
              <c:f>'Lab 1 = Uncertainty'!$P$10</c:f>
              <c:strCache>
                <c:ptCount val="1"/>
                <c:pt idx="0">
                  <c:v>x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3366FF"/>
                </a:solidFill>
                <a:prstDash val="solid"/>
              </a:ln>
            </c:spPr>
            <c:trendlineType val="linear"/>
            <c:dispEq val="1"/>
            <c:trendlineLbl>
              <c:layout>
                <c:manualLayout>
                  <c:x val="-0.33339031821934251"/>
                  <c:y val="0.12943386720622771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</c:trendlineLbl>
          </c:trendline>
          <c:xVal>
            <c:numRef>
              <c:f>'Lab 1 = Uncertainty'!$O$11:$O$17</c:f>
              <c:numCache>
                <c:formatCode>0.0000</c:formatCode>
                <c:ptCount val="7"/>
              </c:numCache>
            </c:numRef>
          </c:xVal>
          <c:yVal>
            <c:numRef>
              <c:f>'Lab 1 = Uncertainty'!$P$11:$P$17</c:f>
              <c:numCache>
                <c:formatCode>0.0000</c:formatCode>
                <c:ptCount val="7"/>
              </c:numCache>
            </c:numRef>
          </c:yVal>
        </c:ser>
        <c:axId val="132594304"/>
        <c:axId val="132604672"/>
      </c:scatterChart>
      <c:valAx>
        <c:axId val="132594304"/>
        <c:scaling>
          <c:orientation val="minMax"/>
          <c:max val="0.12"/>
          <c:min val="0"/>
        </c:scaling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Time (s)</a:t>
                </a:r>
              </a:p>
            </c:rich>
          </c:tx>
          <c:layout>
            <c:manualLayout>
              <c:xMode val="edge"/>
              <c:yMode val="edge"/>
              <c:x val="0.48620068988191767"/>
              <c:y val="0.86377708978328172"/>
            </c:manualLayout>
          </c:layout>
          <c:spPr>
            <a:noFill/>
            <a:ln w="25400">
              <a:noFill/>
            </a:ln>
          </c:spPr>
        </c:title>
        <c:numFmt formatCode="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604672"/>
        <c:crosses val="autoZero"/>
        <c:crossBetween val="midCat"/>
        <c:majorUnit val="0.03"/>
      </c:valAx>
      <c:valAx>
        <c:axId val="132604672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Horizontal Position (cm)</a:t>
                </a:r>
              </a:p>
            </c:rich>
          </c:tx>
          <c:layout>
            <c:manualLayout>
              <c:xMode val="edge"/>
              <c:yMode val="edge"/>
              <c:x val="3.3970276008492568E-2"/>
              <c:y val="0.13312693498452013"/>
            </c:manualLayout>
          </c:layout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594304"/>
        <c:crosses val="autoZero"/>
        <c:crossBetween val="midCat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autoTitleDeleted val="1"/>
    <c:plotArea>
      <c:layout>
        <c:manualLayout>
          <c:layoutTarget val="inner"/>
          <c:xMode val="edge"/>
          <c:yMode val="edge"/>
          <c:x val="0.1737289932809534"/>
          <c:y val="8.0247155451736871E-2"/>
          <c:w val="0.76694994594762367"/>
          <c:h val="0.68827367945143558"/>
        </c:manualLayout>
      </c:layout>
      <c:scatterChart>
        <c:scatterStyle val="lineMarker"/>
        <c:ser>
          <c:idx val="0"/>
          <c:order val="0"/>
          <c:tx>
            <c:strRef>
              <c:f>'Lab 1 = Uncertainty'!$Q$10</c:f>
              <c:strCache>
                <c:ptCount val="1"/>
                <c:pt idx="0">
                  <c:v>y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3366FF"/>
                </a:solidFill>
                <a:prstDash val="solid"/>
              </a:ln>
            </c:spPr>
            <c:trendlineType val="poly"/>
            <c:order val="2"/>
            <c:dispEq val="1"/>
            <c:trendlineLbl>
              <c:layout>
                <c:manualLayout>
                  <c:x val="-0.21382667717180739"/>
                  <c:y val="-0.11180122194228766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</c:trendlineLbl>
          </c:trendline>
          <c:xVal>
            <c:numRef>
              <c:f>'Lab 1 = Uncertainty'!$O$11:$O$17</c:f>
              <c:numCache>
                <c:formatCode>0.0000</c:formatCode>
                <c:ptCount val="7"/>
              </c:numCache>
            </c:numRef>
          </c:xVal>
          <c:yVal>
            <c:numRef>
              <c:f>'Lab 1 = Uncertainty'!$Q$11:$Q$17</c:f>
              <c:numCache>
                <c:formatCode>0.0000</c:formatCode>
                <c:ptCount val="7"/>
              </c:numCache>
            </c:numRef>
          </c:yVal>
        </c:ser>
        <c:axId val="132633344"/>
        <c:axId val="132635264"/>
      </c:scatterChart>
      <c:valAx>
        <c:axId val="132633344"/>
        <c:scaling>
          <c:orientation val="minMax"/>
          <c:max val="0.12"/>
          <c:min val="0"/>
        </c:scaling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Time (s)</a:t>
                </a:r>
              </a:p>
            </c:rich>
          </c:tx>
          <c:layout>
            <c:manualLayout>
              <c:xMode val="edge"/>
              <c:yMode val="edge"/>
              <c:x val="0.4872885804528671"/>
              <c:y val="0.86420012313275651"/>
            </c:manualLayout>
          </c:layout>
          <c:spPr>
            <a:noFill/>
            <a:ln w="25400">
              <a:noFill/>
            </a:ln>
          </c:spPr>
        </c:title>
        <c:numFmt formatCode="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635264"/>
        <c:crosses val="autoZero"/>
        <c:crossBetween val="midCat"/>
        <c:majorUnit val="0.03"/>
      </c:valAx>
      <c:valAx>
        <c:axId val="132635264"/>
        <c:scaling>
          <c:orientation val="minMax"/>
          <c:max val="40"/>
          <c:min val="10"/>
        </c:scaling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Vertical Position (cm)</a:t>
                </a:r>
              </a:p>
            </c:rich>
          </c:tx>
          <c:layout>
            <c:manualLayout>
              <c:xMode val="edge"/>
              <c:yMode val="edge"/>
              <c:x val="3.3898305084745763E-2"/>
              <c:y val="0.16666731473380642"/>
            </c:manualLayout>
          </c:layout>
          <c:spPr>
            <a:noFill/>
            <a:ln w="25400">
              <a:noFill/>
            </a:ln>
          </c:spPr>
        </c:title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2633344"/>
        <c:crosses val="autoZero"/>
        <c:crossBetween val="midCat"/>
        <c:majorUnit val="5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123825</xdr:colOff>
      <xdr:row>20</xdr:row>
      <xdr:rowOff>104775</xdr:rowOff>
    </xdr:from>
    <xdr:to>
      <xdr:col>19</xdr:col>
      <xdr:colOff>447675</xdr:colOff>
      <xdr:row>39</xdr:row>
      <xdr:rowOff>104775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485775</xdr:colOff>
      <xdr:row>20</xdr:row>
      <xdr:rowOff>123825</xdr:rowOff>
    </xdr:from>
    <xdr:to>
      <xdr:col>27</xdr:col>
      <xdr:colOff>104775</xdr:colOff>
      <xdr:row>39</xdr:row>
      <xdr:rowOff>133350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V38"/>
  <sheetViews>
    <sheetView tabSelected="1" workbookViewId="0">
      <selection activeCell="E45" sqref="E45"/>
    </sheetView>
  </sheetViews>
  <sheetFormatPr defaultRowHeight="12.75"/>
  <cols>
    <col min="1" max="1" width="1.7109375" customWidth="1"/>
    <col min="4" max="4" width="10.28515625" customWidth="1"/>
    <col min="5" max="5" width="11.85546875" customWidth="1"/>
    <col min="6" max="8" width="7.42578125" customWidth="1"/>
    <col min="9" max="9" width="1.5703125" customWidth="1"/>
    <col min="10" max="10" width="10" customWidth="1"/>
    <col min="11" max="11" width="11.28515625" customWidth="1"/>
    <col min="12" max="12" width="11.85546875" customWidth="1"/>
    <col min="13" max="13" width="1.7109375" customWidth="1"/>
    <col min="14" max="14" width="3.140625" customWidth="1"/>
  </cols>
  <sheetData>
    <row r="2" spans="2:22">
      <c r="C2" s="11" t="s">
        <v>3</v>
      </c>
      <c r="D2" s="9"/>
      <c r="E2" s="9"/>
      <c r="F2" s="9"/>
      <c r="G2" s="9"/>
      <c r="H2" s="10"/>
    </row>
    <row r="3" spans="2:22">
      <c r="B3" s="14" t="s">
        <v>0</v>
      </c>
      <c r="C3" s="5"/>
      <c r="D3" s="6"/>
      <c r="E3" s="7"/>
    </row>
    <row r="4" spans="2:22">
      <c r="B4" s="14" t="s">
        <v>2</v>
      </c>
      <c r="C4" s="2"/>
      <c r="D4" s="3"/>
      <c r="E4" s="4"/>
    </row>
    <row r="5" spans="2:22">
      <c r="B5" s="14" t="s">
        <v>1</v>
      </c>
      <c r="C5" s="12"/>
      <c r="D5" s="4"/>
    </row>
    <row r="7" spans="2:22">
      <c r="C7" s="11" t="s">
        <v>4</v>
      </c>
      <c r="D7" s="27"/>
      <c r="F7" s="41"/>
      <c r="G7" s="42" t="s">
        <v>8</v>
      </c>
      <c r="H7" s="37" t="e">
        <f>AVERAGE(D11:D30)</f>
        <v>#DIV/0!</v>
      </c>
      <c r="J7" s="11" t="s">
        <v>20</v>
      </c>
      <c r="K7" s="27"/>
      <c r="N7" s="11" t="s">
        <v>28</v>
      </c>
      <c r="O7" s="9"/>
      <c r="P7" s="10"/>
    </row>
    <row r="8" spans="2:22">
      <c r="F8" s="8"/>
      <c r="G8" s="31" t="s">
        <v>9</v>
      </c>
      <c r="H8" s="38" t="e">
        <f>STDEV(D11:D30)</f>
        <v>#DIV/0!</v>
      </c>
      <c r="L8" s="34" t="s">
        <v>46</v>
      </c>
    </row>
    <row r="9" spans="2:22">
      <c r="E9" s="34" t="s">
        <v>46</v>
      </c>
      <c r="F9" s="39"/>
      <c r="G9" s="40" t="s">
        <v>47</v>
      </c>
      <c r="H9" s="10"/>
      <c r="K9" s="11" t="s">
        <v>21</v>
      </c>
      <c r="L9" s="33" t="s">
        <v>22</v>
      </c>
      <c r="N9" s="11"/>
      <c r="O9" s="29"/>
      <c r="P9" s="29" t="s">
        <v>29</v>
      </c>
      <c r="Q9" s="27"/>
      <c r="T9" s="11" t="s">
        <v>36</v>
      </c>
      <c r="U9" s="27"/>
    </row>
    <row r="10" spans="2:22">
      <c r="C10" s="14" t="s">
        <v>5</v>
      </c>
      <c r="D10" s="11" t="s">
        <v>6</v>
      </c>
      <c r="E10" s="33" t="s">
        <v>7</v>
      </c>
      <c r="F10" s="10" t="s">
        <v>10</v>
      </c>
      <c r="G10" s="13" t="s">
        <v>49</v>
      </c>
      <c r="H10" s="13" t="s">
        <v>50</v>
      </c>
      <c r="J10" s="14" t="s">
        <v>24</v>
      </c>
      <c r="K10" s="24"/>
      <c r="L10" s="32"/>
      <c r="N10" s="14" t="s">
        <v>33</v>
      </c>
      <c r="O10" s="14" t="s">
        <v>30</v>
      </c>
      <c r="P10" s="14" t="s">
        <v>31</v>
      </c>
      <c r="Q10" s="14" t="s">
        <v>32</v>
      </c>
      <c r="T10" s="20" t="s">
        <v>13</v>
      </c>
      <c r="U10" s="20" t="s">
        <v>14</v>
      </c>
    </row>
    <row r="11" spans="2:22">
      <c r="C11" s="14">
        <v>1</v>
      </c>
      <c r="D11" s="4"/>
      <c r="E11" s="5"/>
      <c r="F11" s="15" t="e">
        <f t="shared" ref="F11:F30" si="0">IF(AND(D11&lt;H$7+H$8,D11&gt;H$7-H$8),1,0)</f>
        <v>#DIV/0!</v>
      </c>
      <c r="G11" s="15" t="e">
        <f t="shared" ref="G11:G30" si="1">IF(AND(D11&lt;H$7+2*H$8,D11&gt;H$7-2*H$8),1,0)</f>
        <v>#DIV/0!</v>
      </c>
      <c r="H11" s="15" t="e">
        <f t="shared" ref="H11:H30" si="2">IF(AND(D11&lt;H$7+3*H$8,D11&gt;H$7-3*H$8),1,0)</f>
        <v>#DIV/0!</v>
      </c>
      <c r="J11" s="14" t="s">
        <v>23</v>
      </c>
      <c r="K11" s="24"/>
      <c r="L11" s="24"/>
      <c r="N11" s="13">
        <v>1</v>
      </c>
      <c r="O11" s="28"/>
      <c r="P11" s="28"/>
      <c r="Q11" s="28"/>
      <c r="S11" s="16" t="s">
        <v>37</v>
      </c>
      <c r="T11" s="18" t="e">
        <f t="array" ref="T11:U12">LINEST(P11:P17,O11:O17,1,1)</f>
        <v>#VALUE!</v>
      </c>
      <c r="U11" s="15" t="e">
        <v>#VALUE!</v>
      </c>
    </row>
    <row r="12" spans="2:22">
      <c r="C12" s="14">
        <v>2</v>
      </c>
      <c r="D12" s="4"/>
      <c r="E12" s="19"/>
      <c r="F12" s="15" t="e">
        <f t="shared" si="0"/>
        <v>#DIV/0!</v>
      </c>
      <c r="G12" s="15" t="e">
        <f t="shared" si="1"/>
        <v>#DIV/0!</v>
      </c>
      <c r="H12" s="15" t="e">
        <f t="shared" si="2"/>
        <v>#DIV/0!</v>
      </c>
      <c r="J12" s="14" t="s">
        <v>27</v>
      </c>
      <c r="K12" s="24"/>
      <c r="L12" s="26"/>
      <c r="N12" s="13">
        <v>2</v>
      </c>
      <c r="O12" s="28"/>
      <c r="P12" s="28"/>
      <c r="Q12" s="28"/>
      <c r="S12" s="16" t="s">
        <v>38</v>
      </c>
      <c r="T12" s="18" t="e">
        <v>#VALUE!</v>
      </c>
      <c r="U12" s="15" t="e">
        <v>#VALUE!</v>
      </c>
    </row>
    <row r="13" spans="2:22">
      <c r="C13" s="14">
        <v>3</v>
      </c>
      <c r="D13" s="4"/>
      <c r="E13" s="19"/>
      <c r="F13" s="15" t="e">
        <f t="shared" si="0"/>
        <v>#DIV/0!</v>
      </c>
      <c r="G13" s="15" t="e">
        <f t="shared" si="1"/>
        <v>#DIV/0!</v>
      </c>
      <c r="H13" s="15" t="e">
        <f t="shared" si="2"/>
        <v>#DIV/0!</v>
      </c>
      <c r="N13" s="13">
        <v>3</v>
      </c>
      <c r="O13" s="28"/>
      <c r="P13" s="28"/>
      <c r="Q13" s="28"/>
    </row>
    <row r="14" spans="2:22">
      <c r="C14" s="14">
        <v>4</v>
      </c>
      <c r="D14" s="4"/>
      <c r="E14" s="19"/>
      <c r="F14" s="15" t="e">
        <f t="shared" si="0"/>
        <v>#DIV/0!</v>
      </c>
      <c r="G14" s="15" t="e">
        <f t="shared" si="1"/>
        <v>#DIV/0!</v>
      </c>
      <c r="H14" s="15" t="e">
        <f t="shared" si="2"/>
        <v>#DIV/0!</v>
      </c>
      <c r="J14" s="1" t="s">
        <v>25</v>
      </c>
      <c r="K14" s="1"/>
      <c r="N14" s="13">
        <v>4</v>
      </c>
      <c r="O14" s="28"/>
      <c r="P14" s="28"/>
      <c r="Q14" s="28"/>
      <c r="T14" s="11" t="s">
        <v>48</v>
      </c>
      <c r="U14" s="29"/>
      <c r="V14" s="10"/>
    </row>
    <row r="15" spans="2:22">
      <c r="C15" s="14">
        <v>5</v>
      </c>
      <c r="D15" s="4"/>
      <c r="E15" s="19"/>
      <c r="F15" s="15" t="e">
        <f t="shared" si="0"/>
        <v>#DIV/0!</v>
      </c>
      <c r="G15" s="15" t="e">
        <f t="shared" si="1"/>
        <v>#DIV/0!</v>
      </c>
      <c r="H15" s="15" t="e">
        <f t="shared" si="2"/>
        <v>#DIV/0!</v>
      </c>
      <c r="J15" s="14" t="s">
        <v>26</v>
      </c>
      <c r="K15" s="23">
        <f>K11</f>
        <v>0</v>
      </c>
      <c r="N15" s="13">
        <v>5</v>
      </c>
      <c r="O15" s="28"/>
      <c r="P15" s="28"/>
      <c r="Q15" s="28"/>
      <c r="T15" s="35" t="s">
        <v>39</v>
      </c>
      <c r="U15" s="35" t="s">
        <v>40</v>
      </c>
      <c r="V15" s="36" t="s">
        <v>41</v>
      </c>
    </row>
    <row r="16" spans="2:22">
      <c r="C16" s="14">
        <v>6</v>
      </c>
      <c r="D16" s="4"/>
      <c r="E16" s="19"/>
      <c r="F16" s="15" t="e">
        <f t="shared" si="0"/>
        <v>#DIV/0!</v>
      </c>
      <c r="G16" s="15" t="e">
        <f t="shared" si="1"/>
        <v>#DIV/0!</v>
      </c>
      <c r="H16" s="15" t="e">
        <f t="shared" si="2"/>
        <v>#DIV/0!</v>
      </c>
      <c r="J16" s="14">
        <v>2</v>
      </c>
      <c r="K16" s="24"/>
      <c r="N16" s="13">
        <v>6</v>
      </c>
      <c r="O16" s="28"/>
      <c r="P16" s="28"/>
      <c r="Q16" s="28"/>
      <c r="S16" s="16" t="s">
        <v>37</v>
      </c>
      <c r="T16" s="15" t="e">
        <f t="array" ref="T16:V17">LINEST(Q11:Q17,O11:O17^{1,2},1,1)</f>
        <v>#VALUE!</v>
      </c>
      <c r="U16" s="15" t="e">
        <v>#VALUE!</v>
      </c>
      <c r="V16" s="15" t="e">
        <v>#VALUE!</v>
      </c>
    </row>
    <row r="17" spans="3:22">
      <c r="C17" s="14">
        <v>7</v>
      </c>
      <c r="D17" s="4"/>
      <c r="E17" s="19"/>
      <c r="F17" s="15" t="e">
        <f t="shared" si="0"/>
        <v>#DIV/0!</v>
      </c>
      <c r="G17" s="15" t="e">
        <f t="shared" si="1"/>
        <v>#DIV/0!</v>
      </c>
      <c r="H17" s="15" t="e">
        <f t="shared" si="2"/>
        <v>#DIV/0!</v>
      </c>
      <c r="J17" s="14">
        <v>3</v>
      </c>
      <c r="K17" s="24"/>
      <c r="N17" s="13">
        <v>7</v>
      </c>
      <c r="O17" s="28"/>
      <c r="P17" s="28"/>
      <c r="Q17" s="28"/>
      <c r="S17" s="16" t="s">
        <v>38</v>
      </c>
      <c r="T17" s="15" t="e">
        <v>#VALUE!</v>
      </c>
      <c r="U17" s="15" t="e">
        <v>#VALUE!</v>
      </c>
      <c r="V17" s="15" t="e">
        <v>#VALUE!</v>
      </c>
    </row>
    <row r="18" spans="3:22">
      <c r="C18" s="14">
        <v>8</v>
      </c>
      <c r="D18" s="4"/>
      <c r="E18" s="19"/>
      <c r="F18" s="15" t="e">
        <f t="shared" si="0"/>
        <v>#DIV/0!</v>
      </c>
      <c r="G18" s="15" t="e">
        <f t="shared" si="1"/>
        <v>#DIV/0!</v>
      </c>
      <c r="H18" s="15" t="e">
        <f t="shared" si="2"/>
        <v>#DIV/0!</v>
      </c>
      <c r="J18" s="14">
        <v>4</v>
      </c>
      <c r="K18" s="24"/>
    </row>
    <row r="19" spans="3:22" ht="14.25">
      <c r="C19" s="14">
        <v>9</v>
      </c>
      <c r="D19" s="4"/>
      <c r="E19" s="19"/>
      <c r="F19" s="15" t="e">
        <f t="shared" si="0"/>
        <v>#DIV/0!</v>
      </c>
      <c r="G19" s="15" t="e">
        <f t="shared" si="1"/>
        <v>#DIV/0!</v>
      </c>
      <c r="H19" s="15" t="e">
        <f t="shared" si="2"/>
        <v>#DIV/0!</v>
      </c>
      <c r="J19" s="14">
        <v>5</v>
      </c>
      <c r="K19" s="24"/>
      <c r="N19" s="11"/>
      <c r="O19" s="29"/>
      <c r="P19" s="31" t="s">
        <v>34</v>
      </c>
      <c r="Q19" s="30"/>
      <c r="S19" s="14" t="s">
        <v>42</v>
      </c>
      <c r="T19" s="15" t="e">
        <f>-2*T16</f>
        <v>#VALUE!</v>
      </c>
      <c r="U19" s="13" t="s">
        <v>43</v>
      </c>
    </row>
    <row r="20" spans="3:22" ht="14.25">
      <c r="C20" s="14">
        <v>10</v>
      </c>
      <c r="D20" s="4"/>
      <c r="E20" s="19"/>
      <c r="F20" s="15" t="e">
        <f t="shared" si="0"/>
        <v>#DIV/0!</v>
      </c>
      <c r="G20" s="15" t="e">
        <f t="shared" si="1"/>
        <v>#DIV/0!</v>
      </c>
      <c r="H20" s="15" t="e">
        <f t="shared" si="2"/>
        <v>#DIV/0!</v>
      </c>
      <c r="J20" s="14">
        <v>6</v>
      </c>
      <c r="K20" s="24"/>
      <c r="N20" s="11"/>
      <c r="O20" s="29"/>
      <c r="P20" s="31" t="s">
        <v>35</v>
      </c>
      <c r="Q20" s="15" t="e">
        <f>(7-1)/(O17-O11)</f>
        <v>#DIV/0!</v>
      </c>
      <c r="S20" s="14" t="s">
        <v>45</v>
      </c>
      <c r="T20" s="13">
        <v>980</v>
      </c>
      <c r="U20" s="13" t="s">
        <v>44</v>
      </c>
    </row>
    <row r="21" spans="3:22">
      <c r="C21" s="14">
        <v>11</v>
      </c>
      <c r="D21" s="4"/>
      <c r="E21" s="19"/>
      <c r="F21" s="15" t="e">
        <f t="shared" si="0"/>
        <v>#DIV/0!</v>
      </c>
      <c r="G21" s="15" t="e">
        <f t="shared" si="1"/>
        <v>#DIV/0!</v>
      </c>
      <c r="H21" s="15" t="e">
        <f t="shared" si="2"/>
        <v>#DIV/0!</v>
      </c>
      <c r="J21" s="14">
        <v>7</v>
      </c>
      <c r="K21" s="24"/>
    </row>
    <row r="22" spans="3:22">
      <c r="C22" s="14">
        <v>12</v>
      </c>
      <c r="D22" s="4"/>
      <c r="E22" s="19"/>
      <c r="F22" s="15" t="e">
        <f t="shared" si="0"/>
        <v>#DIV/0!</v>
      </c>
      <c r="G22" s="15" t="e">
        <f t="shared" si="1"/>
        <v>#DIV/0!</v>
      </c>
      <c r="H22" s="15" t="e">
        <f t="shared" si="2"/>
        <v>#DIV/0!</v>
      </c>
      <c r="J22" s="14">
        <v>8</v>
      </c>
      <c r="K22" s="24"/>
    </row>
    <row r="23" spans="3:22">
      <c r="C23" s="14">
        <v>13</v>
      </c>
      <c r="D23" s="4"/>
      <c r="E23" s="19"/>
      <c r="F23" s="15" t="e">
        <f t="shared" si="0"/>
        <v>#DIV/0!</v>
      </c>
      <c r="G23" s="15" t="e">
        <f t="shared" si="1"/>
        <v>#DIV/0!</v>
      </c>
      <c r="H23" s="15" t="e">
        <f t="shared" si="2"/>
        <v>#DIV/0!</v>
      </c>
      <c r="J23" s="14">
        <v>9</v>
      </c>
      <c r="K23" s="24"/>
    </row>
    <row r="24" spans="3:22">
      <c r="C24" s="14">
        <v>14</v>
      </c>
      <c r="D24" s="4"/>
      <c r="E24" s="19"/>
      <c r="F24" s="15" t="e">
        <f t="shared" si="0"/>
        <v>#DIV/0!</v>
      </c>
      <c r="G24" s="15" t="e">
        <f t="shared" si="1"/>
        <v>#DIV/0!</v>
      </c>
      <c r="H24" s="15" t="e">
        <f t="shared" si="2"/>
        <v>#DIV/0!</v>
      </c>
      <c r="J24" s="14">
        <v>10</v>
      </c>
      <c r="K24" s="24"/>
    </row>
    <row r="25" spans="3:22">
      <c r="C25" s="14">
        <v>15</v>
      </c>
      <c r="D25" s="4"/>
      <c r="E25" s="19"/>
      <c r="F25" s="15" t="e">
        <f t="shared" si="0"/>
        <v>#DIV/0!</v>
      </c>
      <c r="G25" s="15" t="e">
        <f t="shared" si="1"/>
        <v>#DIV/0!</v>
      </c>
      <c r="H25" s="15" t="e">
        <f t="shared" si="2"/>
        <v>#DIV/0!</v>
      </c>
      <c r="J25" s="14">
        <v>11</v>
      </c>
      <c r="K25" s="24"/>
    </row>
    <row r="26" spans="3:22">
      <c r="C26" s="14">
        <v>16</v>
      </c>
      <c r="D26" s="4"/>
      <c r="E26" s="19"/>
      <c r="F26" s="15" t="e">
        <f t="shared" si="0"/>
        <v>#DIV/0!</v>
      </c>
      <c r="G26" s="15" t="e">
        <f t="shared" si="1"/>
        <v>#DIV/0!</v>
      </c>
      <c r="H26" s="15" t="e">
        <f t="shared" si="2"/>
        <v>#DIV/0!</v>
      </c>
      <c r="J26" s="14">
        <v>12</v>
      </c>
      <c r="K26" s="24"/>
    </row>
    <row r="27" spans="3:22">
      <c r="C27" s="14">
        <v>17</v>
      </c>
      <c r="D27" s="4"/>
      <c r="E27" s="19"/>
      <c r="F27" s="15" t="e">
        <f t="shared" si="0"/>
        <v>#DIV/0!</v>
      </c>
      <c r="G27" s="15" t="e">
        <f t="shared" si="1"/>
        <v>#DIV/0!</v>
      </c>
      <c r="H27" s="15" t="e">
        <f t="shared" si="2"/>
        <v>#DIV/0!</v>
      </c>
      <c r="J27" s="14">
        <v>13</v>
      </c>
      <c r="K27" s="24"/>
    </row>
    <row r="28" spans="3:22">
      <c r="C28" s="14">
        <v>18</v>
      </c>
      <c r="D28" s="4"/>
      <c r="E28" s="19"/>
      <c r="F28" s="15" t="e">
        <f t="shared" si="0"/>
        <v>#DIV/0!</v>
      </c>
      <c r="G28" s="15" t="e">
        <f t="shared" si="1"/>
        <v>#DIV/0!</v>
      </c>
      <c r="H28" s="15" t="e">
        <f t="shared" si="2"/>
        <v>#DIV/0!</v>
      </c>
      <c r="J28" s="14">
        <v>14</v>
      </c>
      <c r="K28" s="24"/>
    </row>
    <row r="29" spans="3:22">
      <c r="C29" s="14">
        <v>19</v>
      </c>
      <c r="D29" s="4"/>
      <c r="E29" s="19"/>
      <c r="F29" s="15" t="e">
        <f t="shared" si="0"/>
        <v>#DIV/0!</v>
      </c>
      <c r="G29" s="15" t="e">
        <f t="shared" si="1"/>
        <v>#DIV/0!</v>
      </c>
      <c r="H29" s="15" t="e">
        <f t="shared" si="2"/>
        <v>#DIV/0!</v>
      </c>
    </row>
    <row r="30" spans="3:22">
      <c r="C30" s="14">
        <v>20</v>
      </c>
      <c r="D30" s="4"/>
      <c r="E30" s="19"/>
      <c r="F30" s="15" t="e">
        <f t="shared" si="0"/>
        <v>#DIV/0!</v>
      </c>
      <c r="G30" s="15" t="e">
        <f t="shared" si="1"/>
        <v>#DIV/0!</v>
      </c>
      <c r="H30" s="15" t="e">
        <f t="shared" si="2"/>
        <v>#DIV/0!</v>
      </c>
      <c r="J30" s="14" t="s">
        <v>8</v>
      </c>
      <c r="K30" s="25">
        <f>AVERAGE(K15:K28)</f>
        <v>0</v>
      </c>
    </row>
    <row r="31" spans="3:22">
      <c r="E31" s="16" t="s">
        <v>11</v>
      </c>
      <c r="F31" s="17" t="e">
        <f>SUM(F11:F30)/20*100</f>
        <v>#DIV/0!</v>
      </c>
      <c r="G31" s="17" t="e">
        <f>SUM(G11:G30)/20*100</f>
        <v>#DIV/0!</v>
      </c>
      <c r="H31" s="17" t="e">
        <f>SUM(H11:H30)/20*100</f>
        <v>#DIV/0!</v>
      </c>
      <c r="J31" s="14" t="s">
        <v>9</v>
      </c>
      <c r="K31" s="25" t="e">
        <f>STDEV(K15:K28)</f>
        <v>#DIV/0!</v>
      </c>
    </row>
    <row r="33" spans="5:5">
      <c r="E33" s="20" t="s">
        <v>15</v>
      </c>
    </row>
    <row r="34" spans="5:5">
      <c r="E34" s="13" t="s">
        <v>17</v>
      </c>
    </row>
    <row r="35" spans="5:5">
      <c r="E35" s="21" t="s">
        <v>16</v>
      </c>
    </row>
    <row r="36" spans="5:5">
      <c r="E36" s="15" t="s">
        <v>12</v>
      </c>
    </row>
    <row r="37" spans="5:5">
      <c r="E37" s="18" t="s">
        <v>18</v>
      </c>
    </row>
    <row r="38" spans="5:5">
      <c r="E38" s="22" t="s">
        <v>19</v>
      </c>
    </row>
  </sheetData>
  <phoneticPr fontId="21" type="noConversion"/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Lab 1 = Uncertainty</vt:lpstr>
    </vt:vector>
  </TitlesOfParts>
  <Company>SUNY Geneseo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Pogo</dc:creator>
  <cp:lastModifiedBy>Edward Pogozelski</cp:lastModifiedBy>
  <dcterms:created xsi:type="dcterms:W3CDTF">2024-08-23T12:24:57Z</dcterms:created>
  <dcterms:modified xsi:type="dcterms:W3CDTF">2024-09-04T18:31:56Z</dcterms:modified>
</cp:coreProperties>
</file>