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700" yWindow="180" windowWidth="23100" windowHeight="1573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3" i="1"/>
  <c r="F4"/>
  <c r="F5"/>
  <c r="P4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P5"/>
  <c r="P6"/>
  <c r="P10"/>
  <c r="P11"/>
  <c r="P15"/>
  <c r="P16"/>
  <c r="P20"/>
  <c r="P21"/>
  <c r="P27"/>
  <c r="P28"/>
  <c r="P8"/>
  <c r="P13"/>
  <c r="P18"/>
  <c r="P9"/>
  <c r="P14"/>
  <c r="P19"/>
</calcChain>
</file>

<file path=xl/sharedStrings.xml><?xml version="1.0" encoding="utf-8"?>
<sst xmlns="http://schemas.openxmlformats.org/spreadsheetml/2006/main" count="46" uniqueCount="38">
  <si>
    <t>Length</t>
  </si>
  <si>
    <t>Computed</t>
  </si>
  <si>
    <t>In between</t>
  </si>
  <si>
    <t>Meas. #</t>
  </si>
  <si>
    <t>of Card (in)</t>
  </si>
  <si>
    <t># Cards</t>
  </si>
  <si>
    <t>Length (in)</t>
  </si>
  <si>
    <r>
      <t xml:space="preserve">m </t>
    </r>
    <r>
      <rPr>
        <sz val="11"/>
        <color indexed="8"/>
        <rFont val="Arial"/>
        <family val="2"/>
      </rPr>
      <t>±</t>
    </r>
    <r>
      <rPr>
        <sz val="11"/>
        <color indexed="8"/>
        <rFont val="Symbol"/>
        <family val="1"/>
        <charset val="2"/>
      </rPr>
      <t xml:space="preserve"> 1s?</t>
    </r>
  </si>
  <si>
    <r>
      <t xml:space="preserve">m </t>
    </r>
    <r>
      <rPr>
        <sz val="11"/>
        <color indexed="8"/>
        <rFont val="Arial"/>
        <family val="2"/>
      </rPr>
      <t>±</t>
    </r>
    <r>
      <rPr>
        <sz val="11"/>
        <color indexed="8"/>
        <rFont val="Symbol"/>
        <family val="1"/>
        <charset val="2"/>
      </rPr>
      <t xml:space="preserve"> 2s?</t>
    </r>
  </si>
  <si>
    <r>
      <t xml:space="preserve">m </t>
    </r>
    <r>
      <rPr>
        <sz val="11"/>
        <color indexed="8"/>
        <rFont val="Arial"/>
        <family val="2"/>
      </rPr>
      <t>±</t>
    </r>
    <r>
      <rPr>
        <sz val="11"/>
        <color indexed="8"/>
        <rFont val="Symbol"/>
        <family val="1"/>
        <charset val="2"/>
      </rPr>
      <t xml:space="preserve"> 3s?</t>
    </r>
  </si>
  <si>
    <t>Summary of Measurements</t>
  </si>
  <si>
    <t>Mean</t>
  </si>
  <si>
    <t>in</t>
  </si>
  <si>
    <t>Median</t>
  </si>
  <si>
    <t>Std. Dev.</t>
  </si>
  <si>
    <t>m - s</t>
  </si>
  <si>
    <t>m + s</t>
  </si>
  <si>
    <t>How many in range?</t>
  </si>
  <si>
    <t>As percent?</t>
  </si>
  <si>
    <t>(expected is 68%)</t>
  </si>
  <si>
    <t>m - 2s</t>
  </si>
  <si>
    <t>m + 2s</t>
  </si>
  <si>
    <t>(expected is 95%)</t>
  </si>
  <si>
    <t>m - 3s</t>
  </si>
  <si>
    <t>m + 3s</t>
  </si>
  <si>
    <t>(expected is 99.5%)</t>
  </si>
  <si>
    <t>Make a Histogram</t>
  </si>
  <si>
    <t>Min</t>
  </si>
  <si>
    <t>Max</t>
  </si>
  <si>
    <t>Bins</t>
  </si>
  <si>
    <t>Count</t>
  </si>
  <si>
    <t>20.8 to &lt; 21.2</t>
  </si>
  <si>
    <t>21.2 to &lt; 21.6</t>
  </si>
  <si>
    <t>21.6 to &lt; 22.0</t>
  </si>
  <si>
    <t>22.0 to &lt; 22.4</t>
  </si>
  <si>
    <t>22.4 to &lt; 22.8</t>
  </si>
  <si>
    <t>22.8 to &lt; 23.2</t>
  </si>
  <si>
    <r>
      <t xml:space="preserve">"=NORMDIST(x, </t>
    </r>
    <r>
      <rPr>
        <sz val="11"/>
        <color indexed="8"/>
        <rFont val="Symbol"/>
        <family val="1"/>
        <charset val="2"/>
      </rPr>
      <t>m</t>
    </r>
    <r>
      <rPr>
        <sz val="11"/>
        <color indexed="8"/>
        <rFont val="Arial"/>
        <family val="2"/>
      </rPr>
      <t xml:space="preserve">, </t>
    </r>
    <r>
      <rPr>
        <sz val="11"/>
        <color indexed="8"/>
        <rFont val="Symbol"/>
        <family val="1"/>
        <charset val="2"/>
      </rPr>
      <t>s</t>
    </r>
    <r>
      <rPr>
        <sz val="11"/>
        <color indexed="8"/>
        <rFont val="Arial"/>
        <family val="2"/>
      </rPr>
      <t>, 0)"</t>
    </r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</si>
</sst>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"/>
  </numFmts>
  <fonts count="22">
    <font>
      <sz val="11"/>
      <color indexed="8"/>
      <name val="Arial"/>
      <family val="2"/>
    </font>
    <font>
      <sz val="11"/>
      <color indexed="8"/>
      <name val="Arial"/>
      <family val="2"/>
    </font>
    <font>
      <b/>
      <sz val="15"/>
      <color indexed="54"/>
      <name val="Arial"/>
      <family val="2"/>
    </font>
    <font>
      <b/>
      <sz val="13"/>
      <color indexed="54"/>
      <name val="Arial"/>
      <family val="2"/>
    </font>
    <font>
      <b/>
      <sz val="11"/>
      <color indexed="54"/>
      <name val="Arial"/>
      <family val="2"/>
    </font>
    <font>
      <b/>
      <sz val="11"/>
      <color indexed="52"/>
      <name val="Arial"/>
      <family val="2"/>
    </font>
    <font>
      <sz val="11"/>
      <color indexed="52"/>
      <name val="Arial"/>
      <family val="2"/>
    </font>
    <font>
      <sz val="11"/>
      <color indexed="8"/>
      <name val="Symbol"/>
      <family val="1"/>
      <charset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9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sz val="11"/>
      <color indexed="62"/>
      <name val="Arial"/>
      <family val="2"/>
    </font>
    <font>
      <sz val="11"/>
      <color indexed="60"/>
      <name val="Arial"/>
      <family val="2"/>
    </font>
    <font>
      <b/>
      <sz val="11"/>
      <color indexed="63"/>
      <name val="Arial"/>
      <family val="2"/>
    </font>
    <font>
      <sz val="18"/>
      <color indexed="54"/>
      <name val="Calibri Light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8"/>
      <name val="Symbol"/>
      <family val="1"/>
      <charset val="2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5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10" fillId="16" borderId="0" applyNumberFormat="0" applyBorder="0" applyAlignment="0" applyProtection="0"/>
    <xf numFmtId="0" fontId="5" fillId="3" borderId="1" applyNumberFormat="0" applyAlignment="0" applyProtection="0"/>
    <xf numFmtId="0" fontId="11" fillId="14" borderId="2" applyNumberFormat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2" fillId="0" borderId="3" applyNumberFormat="0" applyFill="0" applyAlignment="0" applyProtection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14" fillId="3" borderId="1" applyNumberFormat="0" applyAlignment="0" applyProtection="0"/>
    <xf numFmtId="0" fontId="6" fillId="0" borderId="6" applyNumberFormat="0" applyFill="0" applyAlignment="0" applyProtection="0"/>
    <xf numFmtId="0" fontId="15" fillId="9" borderId="0" applyNumberFormat="0" applyBorder="0" applyAlignment="0" applyProtection="0"/>
    <xf numFmtId="0" fontId="1" fillId="5" borderId="7" applyNumberFormat="0" applyFont="0" applyAlignment="0" applyProtection="0"/>
    <xf numFmtId="0" fontId="16" fillId="3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13">
    <xf numFmtId="0" fontId="0" fillId="0" borderId="0" xfId="0"/>
    <xf numFmtId="2" fontId="0" fillId="0" borderId="0" xfId="0" applyNumberFormat="1"/>
    <xf numFmtId="164" fontId="0" fillId="0" borderId="0" xfId="0" applyNumberFormat="1"/>
    <xf numFmtId="0" fontId="7" fillId="0" borderId="0" xfId="0" applyFont="1"/>
    <xf numFmtId="0" fontId="18" fillId="0" borderId="0" xfId="0" applyFont="1"/>
    <xf numFmtId="0" fontId="20" fillId="0" borderId="0" xfId="0" applyFont="1"/>
    <xf numFmtId="1" fontId="0" fillId="0" borderId="0" xfId="0" applyNumberFormat="1"/>
    <xf numFmtId="0" fontId="18" fillId="0" borderId="0" xfId="0" applyFont="1" applyAlignment="1">
      <alignment horizontal="right"/>
    </xf>
    <xf numFmtId="165" fontId="0" fillId="0" borderId="0" xfId="0" applyNumberFormat="1"/>
    <xf numFmtId="0" fontId="0" fillId="17" borderId="0" xfId="0" applyFill="1"/>
    <xf numFmtId="2" fontId="0" fillId="17" borderId="0" xfId="0" applyNumberFormat="1" applyFill="1"/>
    <xf numFmtId="0" fontId="0" fillId="0" borderId="0" xfId="0" applyFill="1"/>
    <xf numFmtId="2" fontId="0" fillId="0" borderId="0" xfId="0" applyNumberFormat="1" applyFill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Width of Desk</a:t>
            </a:r>
          </a:p>
        </c:rich>
      </c:tx>
      <c:layout>
        <c:manualLayout>
          <c:xMode val="edge"/>
          <c:yMode val="edge"/>
          <c:x val="0.3910117078061871"/>
          <c:y val="3.260881007760208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011248037271811"/>
          <c:y val="0.17663043478260879"/>
          <c:w val="0.8584279082118027"/>
          <c:h val="0.63315217391304368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Sheet1!$O$32:$O$37</c:f>
              <c:strCache>
                <c:ptCount val="6"/>
                <c:pt idx="0">
                  <c:v>20.8 to &lt; 21.2</c:v>
                </c:pt>
                <c:pt idx="1">
                  <c:v>21.2 to &lt; 21.6</c:v>
                </c:pt>
                <c:pt idx="2">
                  <c:v>21.6 to &lt; 22.0</c:v>
                </c:pt>
                <c:pt idx="3">
                  <c:v>22.0 to &lt; 22.4</c:v>
                </c:pt>
                <c:pt idx="4">
                  <c:v>22.4 to &lt; 22.8</c:v>
                </c:pt>
                <c:pt idx="5">
                  <c:v>22.8 to &lt; 23.2</c:v>
                </c:pt>
              </c:strCache>
            </c:strRef>
          </c:cat>
          <c:val>
            <c:numRef>
              <c:f>Sheet1!$P$32:$P$37</c:f>
              <c:numCache>
                <c:formatCode>General</c:formatCode>
                <c:ptCount val="6"/>
                <c:pt idx="0">
                  <c:v>4</c:v>
                </c:pt>
                <c:pt idx="1">
                  <c:v>17</c:v>
                </c:pt>
                <c:pt idx="2">
                  <c:v>8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</c:ser>
        <c:axId val="92543232"/>
        <c:axId val="92565504"/>
      </c:barChart>
      <c:catAx>
        <c:axId val="9254323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565504"/>
        <c:crosses val="autoZero"/>
        <c:lblAlgn val="ctr"/>
        <c:lblOffset val="100"/>
        <c:tickLblSkip val="1"/>
        <c:tickMarkSkip val="1"/>
      </c:catAx>
      <c:valAx>
        <c:axId val="925655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543232"/>
        <c:crosses val="autoZero"/>
        <c:crossBetween val="between"/>
      </c:valAx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142875</xdr:colOff>
      <xdr:row>21</xdr:row>
      <xdr:rowOff>66675</xdr:rowOff>
    </xdr:from>
    <xdr:to>
      <xdr:col>21</xdr:col>
      <xdr:colOff>676275</xdr:colOff>
      <xdr:row>40</xdr:row>
      <xdr:rowOff>114300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219075</xdr:colOff>
      <xdr:row>12</xdr:row>
      <xdr:rowOff>95250</xdr:rowOff>
    </xdr:from>
    <xdr:to>
      <xdr:col>22</xdr:col>
      <xdr:colOff>9525</xdr:colOff>
      <xdr:row>17</xdr:row>
      <xdr:rowOff>123825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515600" y="2362200"/>
          <a:ext cx="25336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T39"/>
  <sheetViews>
    <sheetView tabSelected="1" zoomScaleNormal="178" workbookViewId="0">
      <selection activeCell="T5" sqref="T5"/>
    </sheetView>
  </sheetViews>
  <sheetFormatPr defaultRowHeight="14.25"/>
  <cols>
    <col min="1" max="1" width="2.25" customWidth="1"/>
    <col min="2" max="2" width="2.125" customWidth="1"/>
    <col min="3" max="3" width="7.125" customWidth="1"/>
    <col min="4" max="4" width="9.875" customWidth="1"/>
    <col min="5" max="5" width="7.625" customWidth="1"/>
    <col min="6" max="6" width="9.25" customWidth="1"/>
    <col min="7" max="7" width="9.5" customWidth="1"/>
    <col min="8" max="8" width="9.625" customWidth="1"/>
    <col min="9" max="9" width="9.75" customWidth="1"/>
    <col min="10" max="10" width="2.75" customWidth="1"/>
    <col min="11" max="11" width="3.75" customWidth="1"/>
    <col min="12" max="12" width="4" customWidth="1"/>
    <col min="13" max="13" width="3.75" customWidth="1"/>
    <col min="15" max="15" width="14.125" customWidth="1"/>
    <col min="18" max="18" width="12.625" customWidth="1"/>
  </cols>
  <sheetData>
    <row r="1" spans="3:20">
      <c r="D1" t="s">
        <v>0</v>
      </c>
      <c r="F1" t="s">
        <v>1</v>
      </c>
      <c r="G1" t="s">
        <v>2</v>
      </c>
      <c r="H1" t="s">
        <v>2</v>
      </c>
      <c r="I1" t="s">
        <v>2</v>
      </c>
    </row>
    <row r="2" spans="3:20" ht="15">
      <c r="C2" t="s">
        <v>3</v>
      </c>
      <c r="D2" t="s">
        <v>4</v>
      </c>
      <c r="E2" t="s">
        <v>5</v>
      </c>
      <c r="F2" t="s">
        <v>6</v>
      </c>
      <c r="G2" s="3" t="s">
        <v>7</v>
      </c>
      <c r="H2" s="3" t="s">
        <v>8</v>
      </c>
      <c r="I2" s="3" t="s">
        <v>9</v>
      </c>
      <c r="J2" s="3"/>
      <c r="K2" s="3"/>
      <c r="L2" s="3"/>
    </row>
    <row r="3" spans="3:20" ht="15">
      <c r="C3">
        <v>1</v>
      </c>
      <c r="D3">
        <v>5</v>
      </c>
      <c r="E3" s="1">
        <v>4.2</v>
      </c>
      <c r="F3" s="1">
        <f t="shared" ref="F3:F39" si="0">D3*E3</f>
        <v>21</v>
      </c>
      <c r="G3">
        <v>0</v>
      </c>
      <c r="H3">
        <v>1</v>
      </c>
      <c r="I3">
        <v>1</v>
      </c>
      <c r="O3" s="4" t="s">
        <v>10</v>
      </c>
    </row>
    <row r="4" spans="3:20" ht="15">
      <c r="C4">
        <v>2</v>
      </c>
      <c r="D4">
        <v>5</v>
      </c>
      <c r="E4" s="1">
        <v>4.2</v>
      </c>
      <c r="F4" s="1">
        <f t="shared" si="0"/>
        <v>21</v>
      </c>
      <c r="G4">
        <v>0</v>
      </c>
      <c r="H4">
        <v>1</v>
      </c>
      <c r="I4">
        <v>1</v>
      </c>
      <c r="O4" s="4" t="s">
        <v>11</v>
      </c>
      <c r="P4" s="1">
        <f>AVERAGE(F3:F39)</f>
        <v>21.612162162162168</v>
      </c>
      <c r="Q4" t="s">
        <v>12</v>
      </c>
    </row>
    <row r="5" spans="3:20" ht="15">
      <c r="C5">
        <v>3</v>
      </c>
      <c r="D5">
        <v>5</v>
      </c>
      <c r="E5" s="1">
        <v>4.2</v>
      </c>
      <c r="F5" s="1">
        <f t="shared" si="0"/>
        <v>21</v>
      </c>
      <c r="G5">
        <v>0</v>
      </c>
      <c r="H5">
        <v>1</v>
      </c>
      <c r="I5">
        <v>1</v>
      </c>
      <c r="K5" s="8"/>
      <c r="O5" s="4" t="s">
        <v>13</v>
      </c>
      <c r="P5" s="1">
        <f>MEDIAN(F3:F39)</f>
        <v>21.5</v>
      </c>
      <c r="Q5" t="s">
        <v>12</v>
      </c>
    </row>
    <row r="6" spans="3:20" ht="15">
      <c r="C6">
        <v>4</v>
      </c>
      <c r="D6">
        <v>3</v>
      </c>
      <c r="E6" s="1">
        <v>7</v>
      </c>
      <c r="F6" s="1">
        <f t="shared" si="0"/>
        <v>21</v>
      </c>
      <c r="G6">
        <v>0</v>
      </c>
      <c r="H6">
        <v>1</v>
      </c>
      <c r="I6">
        <v>1</v>
      </c>
      <c r="K6" s="8"/>
      <c r="O6" s="4" t="s">
        <v>14</v>
      </c>
      <c r="P6" s="1">
        <f>STDEV(F3:F39)</f>
        <v>0.4483620507229944</v>
      </c>
      <c r="Q6" t="s">
        <v>12</v>
      </c>
    </row>
    <row r="7" spans="3:20">
      <c r="C7">
        <v>5</v>
      </c>
      <c r="D7">
        <v>5</v>
      </c>
      <c r="E7" s="1">
        <v>4.25</v>
      </c>
      <c r="F7" s="1">
        <f t="shared" si="0"/>
        <v>21.25</v>
      </c>
      <c r="G7">
        <v>1</v>
      </c>
      <c r="H7">
        <v>1</v>
      </c>
      <c r="I7">
        <v>1</v>
      </c>
      <c r="K7" s="8"/>
      <c r="P7" s="1"/>
    </row>
    <row r="8" spans="3:20" ht="15">
      <c r="C8">
        <v>6</v>
      </c>
      <c r="D8">
        <v>3</v>
      </c>
      <c r="E8" s="1">
        <v>7.1</v>
      </c>
      <c r="F8" s="1">
        <f t="shared" si="0"/>
        <v>21.299999999999997</v>
      </c>
      <c r="G8">
        <v>1</v>
      </c>
      <c r="H8">
        <v>1</v>
      </c>
      <c r="I8">
        <v>1</v>
      </c>
      <c r="K8" s="8"/>
      <c r="O8" s="5" t="s">
        <v>15</v>
      </c>
      <c r="P8" s="1">
        <f>P4-P6</f>
        <v>21.163800111439173</v>
      </c>
    </row>
    <row r="9" spans="3:20" ht="15">
      <c r="C9">
        <v>7</v>
      </c>
      <c r="D9">
        <v>3</v>
      </c>
      <c r="E9" s="1">
        <v>7.1</v>
      </c>
      <c r="F9" s="1">
        <f t="shared" si="0"/>
        <v>21.299999999999997</v>
      </c>
      <c r="G9">
        <v>1</v>
      </c>
      <c r="H9">
        <v>1</v>
      </c>
      <c r="I9">
        <v>1</v>
      </c>
      <c r="K9" s="8"/>
      <c r="O9" s="5" t="s">
        <v>16</v>
      </c>
      <c r="P9" s="1">
        <f>P4+P6</f>
        <v>22.060524212885163</v>
      </c>
    </row>
    <row r="10" spans="3:20" ht="15">
      <c r="C10">
        <v>8</v>
      </c>
      <c r="D10">
        <v>3</v>
      </c>
      <c r="E10" s="1">
        <v>7.1</v>
      </c>
      <c r="F10" s="1">
        <f t="shared" si="0"/>
        <v>21.299999999999997</v>
      </c>
      <c r="G10">
        <v>1</v>
      </c>
      <c r="H10">
        <v>1</v>
      </c>
      <c r="I10">
        <v>1</v>
      </c>
      <c r="K10" s="8"/>
      <c r="O10" s="7" t="s">
        <v>17</v>
      </c>
      <c r="P10">
        <f>SUM(G3:G39)</f>
        <v>28</v>
      </c>
    </row>
    <row r="11" spans="3:20" ht="15">
      <c r="C11">
        <v>9</v>
      </c>
      <c r="D11">
        <v>3</v>
      </c>
      <c r="E11" s="1">
        <v>7.1</v>
      </c>
      <c r="F11" s="1">
        <f t="shared" si="0"/>
        <v>21.299999999999997</v>
      </c>
      <c r="G11">
        <v>1</v>
      </c>
      <c r="H11">
        <v>1</v>
      </c>
      <c r="I11">
        <v>1</v>
      </c>
      <c r="K11" s="8"/>
      <c r="O11" s="7" t="s">
        <v>18</v>
      </c>
      <c r="P11" s="6">
        <f>P10/37*100</f>
        <v>75.675675675675677</v>
      </c>
      <c r="Q11" t="s">
        <v>19</v>
      </c>
    </row>
    <row r="12" spans="3:20" ht="15">
      <c r="C12">
        <v>10</v>
      </c>
      <c r="D12">
        <v>3</v>
      </c>
      <c r="E12" s="1">
        <v>7.1</v>
      </c>
      <c r="F12" s="1">
        <f t="shared" si="0"/>
        <v>21.299999999999997</v>
      </c>
      <c r="G12">
        <v>1</v>
      </c>
      <c r="H12">
        <v>1</v>
      </c>
      <c r="I12">
        <v>1</v>
      </c>
      <c r="K12" s="8"/>
      <c r="O12" s="4"/>
      <c r="T12" t="s">
        <v>37</v>
      </c>
    </row>
    <row r="13" spans="3:20" ht="15">
      <c r="C13">
        <v>11</v>
      </c>
      <c r="D13">
        <v>3</v>
      </c>
      <c r="E13" s="1">
        <v>7.1</v>
      </c>
      <c r="F13" s="1">
        <f t="shared" si="0"/>
        <v>21.299999999999997</v>
      </c>
      <c r="G13">
        <v>1</v>
      </c>
      <c r="H13">
        <v>1</v>
      </c>
      <c r="I13">
        <v>1</v>
      </c>
      <c r="K13" s="8"/>
      <c r="O13" s="5" t="s">
        <v>20</v>
      </c>
      <c r="P13">
        <f>P4-2*P6</f>
        <v>20.715438060716178</v>
      </c>
    </row>
    <row r="14" spans="3:20" ht="15">
      <c r="C14">
        <v>12</v>
      </c>
      <c r="D14">
        <v>3</v>
      </c>
      <c r="E14" s="1">
        <v>7.1</v>
      </c>
      <c r="F14" s="1">
        <f t="shared" si="0"/>
        <v>21.299999999999997</v>
      </c>
      <c r="G14">
        <v>1</v>
      </c>
      <c r="H14">
        <v>1</v>
      </c>
      <c r="I14">
        <v>1</v>
      </c>
      <c r="K14" s="8"/>
      <c r="O14" s="5" t="s">
        <v>21</v>
      </c>
      <c r="P14">
        <f>P4+2*P6</f>
        <v>22.508886263608158</v>
      </c>
    </row>
    <row r="15" spans="3:20" ht="15">
      <c r="C15">
        <v>13</v>
      </c>
      <c r="D15">
        <v>5</v>
      </c>
      <c r="E15" s="1">
        <v>4.3</v>
      </c>
      <c r="F15" s="1">
        <f t="shared" si="0"/>
        <v>21.5</v>
      </c>
      <c r="G15">
        <v>1</v>
      </c>
      <c r="H15">
        <v>1</v>
      </c>
      <c r="I15">
        <v>1</v>
      </c>
      <c r="K15" s="8"/>
      <c r="O15" s="7" t="s">
        <v>17</v>
      </c>
      <c r="P15">
        <f>SUM(H3:H39)</f>
        <v>36</v>
      </c>
    </row>
    <row r="16" spans="3:20" ht="15">
      <c r="C16">
        <v>14</v>
      </c>
      <c r="D16">
        <v>5</v>
      </c>
      <c r="E16" s="1">
        <v>4.3</v>
      </c>
      <c r="F16" s="1">
        <f t="shared" si="0"/>
        <v>21.5</v>
      </c>
      <c r="G16">
        <v>1</v>
      </c>
      <c r="H16">
        <v>1</v>
      </c>
      <c r="I16">
        <v>1</v>
      </c>
      <c r="K16" s="8"/>
      <c r="O16" s="7" t="s">
        <v>18</v>
      </c>
      <c r="P16" s="6">
        <f>P15/37*100</f>
        <v>97.297297297297305</v>
      </c>
      <c r="Q16" t="s">
        <v>22</v>
      </c>
    </row>
    <row r="17" spans="3:17" ht="15">
      <c r="C17">
        <v>15</v>
      </c>
      <c r="D17">
        <v>5</v>
      </c>
      <c r="E17" s="1">
        <v>4.3</v>
      </c>
      <c r="F17" s="1">
        <f t="shared" si="0"/>
        <v>21.5</v>
      </c>
      <c r="G17">
        <v>1</v>
      </c>
      <c r="H17">
        <v>1</v>
      </c>
      <c r="I17">
        <v>1</v>
      </c>
      <c r="K17" s="8"/>
      <c r="O17" s="4"/>
    </row>
    <row r="18" spans="3:17" ht="15">
      <c r="C18">
        <v>16</v>
      </c>
      <c r="D18">
        <v>5</v>
      </c>
      <c r="E18" s="1">
        <v>4.3</v>
      </c>
      <c r="F18" s="1">
        <f t="shared" si="0"/>
        <v>21.5</v>
      </c>
      <c r="G18">
        <v>1</v>
      </c>
      <c r="H18">
        <v>1</v>
      </c>
      <c r="I18">
        <v>1</v>
      </c>
      <c r="K18" s="8"/>
      <c r="O18" s="5" t="s">
        <v>23</v>
      </c>
      <c r="P18">
        <f>P4-3*P6</f>
        <v>20.267076009993186</v>
      </c>
    </row>
    <row r="19" spans="3:17" ht="15">
      <c r="C19">
        <v>17</v>
      </c>
      <c r="D19">
        <v>5</v>
      </c>
      <c r="E19" s="1">
        <v>4.3</v>
      </c>
      <c r="F19" s="1">
        <f t="shared" si="0"/>
        <v>21.5</v>
      </c>
      <c r="G19">
        <v>1</v>
      </c>
      <c r="H19">
        <v>1</v>
      </c>
      <c r="I19">
        <v>1</v>
      </c>
      <c r="K19" s="8"/>
      <c r="O19" s="5" t="s">
        <v>24</v>
      </c>
      <c r="P19">
        <f>P4+3*P6</f>
        <v>22.957248314331149</v>
      </c>
    </row>
    <row r="20" spans="3:17" ht="15">
      <c r="C20">
        <v>18</v>
      </c>
      <c r="D20">
        <v>5</v>
      </c>
      <c r="E20" s="1">
        <v>4.3</v>
      </c>
      <c r="F20" s="1">
        <f t="shared" si="0"/>
        <v>21.5</v>
      </c>
      <c r="G20">
        <v>1</v>
      </c>
      <c r="H20">
        <v>1</v>
      </c>
      <c r="I20">
        <v>1</v>
      </c>
      <c r="K20" s="8"/>
      <c r="O20" s="7" t="s">
        <v>17</v>
      </c>
      <c r="P20">
        <f>SUM(I3:I39)</f>
        <v>36</v>
      </c>
    </row>
    <row r="21" spans="3:17" ht="15">
      <c r="C21">
        <v>19</v>
      </c>
      <c r="D21">
        <v>5</v>
      </c>
      <c r="E21" s="1">
        <v>4.3</v>
      </c>
      <c r="F21" s="1">
        <f t="shared" si="0"/>
        <v>21.5</v>
      </c>
      <c r="G21">
        <v>1</v>
      </c>
      <c r="H21">
        <v>1</v>
      </c>
      <c r="I21">
        <v>1</v>
      </c>
      <c r="K21" s="8"/>
      <c r="O21" s="7" t="s">
        <v>18</v>
      </c>
      <c r="P21">
        <f>P20/37*100</f>
        <v>97.297297297297305</v>
      </c>
      <c r="Q21" t="s">
        <v>25</v>
      </c>
    </row>
    <row r="22" spans="3:17">
      <c r="C22">
        <v>20</v>
      </c>
      <c r="D22">
        <v>5</v>
      </c>
      <c r="E22" s="1">
        <v>4.3</v>
      </c>
      <c r="F22" s="1">
        <f t="shared" si="0"/>
        <v>21.5</v>
      </c>
      <c r="G22">
        <v>1</v>
      </c>
      <c r="H22">
        <v>1</v>
      </c>
      <c r="I22">
        <v>1</v>
      </c>
      <c r="K22" s="8"/>
    </row>
    <row r="23" spans="3:17">
      <c r="C23">
        <v>21</v>
      </c>
      <c r="D23">
        <v>5</v>
      </c>
      <c r="E23" s="1">
        <v>4.3</v>
      </c>
      <c r="F23" s="1">
        <f t="shared" si="0"/>
        <v>21.5</v>
      </c>
      <c r="G23">
        <v>1</v>
      </c>
      <c r="H23">
        <v>1</v>
      </c>
      <c r="I23">
        <v>1</v>
      </c>
      <c r="K23" s="8"/>
    </row>
    <row r="24" spans="3:17" ht="15">
      <c r="C24">
        <v>22</v>
      </c>
      <c r="D24">
        <v>3</v>
      </c>
      <c r="E24" s="1">
        <v>7.2</v>
      </c>
      <c r="F24" s="1">
        <f t="shared" si="0"/>
        <v>21.6</v>
      </c>
      <c r="G24">
        <v>1</v>
      </c>
      <c r="H24">
        <v>1</v>
      </c>
      <c r="I24">
        <v>1</v>
      </c>
      <c r="K24" s="8"/>
      <c r="O24" s="4"/>
    </row>
    <row r="25" spans="3:17" ht="15">
      <c r="C25">
        <v>23</v>
      </c>
      <c r="D25">
        <v>3</v>
      </c>
      <c r="E25" s="1">
        <v>7.2</v>
      </c>
      <c r="F25" s="1">
        <f t="shared" si="0"/>
        <v>21.6</v>
      </c>
      <c r="G25">
        <v>1</v>
      </c>
      <c r="H25">
        <v>1</v>
      </c>
      <c r="I25">
        <v>1</v>
      </c>
      <c r="K25" s="8"/>
      <c r="O25" s="4" t="s">
        <v>26</v>
      </c>
    </row>
    <row r="26" spans="3:17">
      <c r="C26">
        <v>24</v>
      </c>
      <c r="D26">
        <v>3</v>
      </c>
      <c r="E26" s="1">
        <v>7.2</v>
      </c>
      <c r="F26" s="1">
        <f t="shared" si="0"/>
        <v>21.6</v>
      </c>
      <c r="G26">
        <v>1</v>
      </c>
      <c r="H26">
        <v>1</v>
      </c>
      <c r="I26">
        <v>1</v>
      </c>
      <c r="K26" s="8"/>
    </row>
    <row r="27" spans="3:17">
      <c r="C27">
        <v>25</v>
      </c>
      <c r="D27">
        <v>3</v>
      </c>
      <c r="E27" s="1">
        <v>7.2</v>
      </c>
      <c r="F27" s="1">
        <f t="shared" si="0"/>
        <v>21.6</v>
      </c>
      <c r="G27">
        <v>1</v>
      </c>
      <c r="H27">
        <v>1</v>
      </c>
      <c r="I27">
        <v>1</v>
      </c>
      <c r="K27" s="8"/>
      <c r="O27" t="s">
        <v>27</v>
      </c>
      <c r="P27" s="10">
        <f>MIN(F3:F39)</f>
        <v>21</v>
      </c>
    </row>
    <row r="28" spans="3:17">
      <c r="C28">
        <v>26</v>
      </c>
      <c r="D28">
        <v>3</v>
      </c>
      <c r="E28" s="1">
        <v>7.2</v>
      </c>
      <c r="F28" s="1">
        <f t="shared" si="0"/>
        <v>21.6</v>
      </c>
      <c r="G28">
        <v>1</v>
      </c>
      <c r="H28">
        <v>1</v>
      </c>
      <c r="I28">
        <v>1</v>
      </c>
      <c r="K28" s="8"/>
      <c r="O28" t="s">
        <v>28</v>
      </c>
      <c r="P28" s="10">
        <f>MAX(F3:F39)</f>
        <v>23</v>
      </c>
    </row>
    <row r="29" spans="3:17">
      <c r="C29">
        <v>27</v>
      </c>
      <c r="D29">
        <v>3</v>
      </c>
      <c r="E29" s="1">
        <v>7.2</v>
      </c>
      <c r="F29" s="1">
        <f t="shared" si="0"/>
        <v>21.6</v>
      </c>
      <c r="G29">
        <v>1</v>
      </c>
      <c r="H29">
        <v>1</v>
      </c>
      <c r="I29">
        <v>1</v>
      </c>
      <c r="K29" s="8"/>
      <c r="O29" s="11"/>
      <c r="P29" s="12"/>
    </row>
    <row r="30" spans="3:17">
      <c r="C30">
        <v>28</v>
      </c>
      <c r="D30">
        <v>3</v>
      </c>
      <c r="E30" s="1">
        <v>7.3</v>
      </c>
      <c r="F30" s="1">
        <f t="shared" si="0"/>
        <v>21.9</v>
      </c>
      <c r="G30">
        <v>1</v>
      </c>
      <c r="H30">
        <v>1</v>
      </c>
      <c r="I30">
        <v>1</v>
      </c>
      <c r="K30" s="8"/>
      <c r="O30" s="11"/>
      <c r="P30" s="11"/>
    </row>
    <row r="31" spans="3:17">
      <c r="C31">
        <v>29</v>
      </c>
      <c r="D31">
        <v>3</v>
      </c>
      <c r="E31" s="1">
        <v>7.3</v>
      </c>
      <c r="F31" s="1">
        <f t="shared" si="0"/>
        <v>21.9</v>
      </c>
      <c r="G31">
        <v>1</v>
      </c>
      <c r="H31">
        <v>1</v>
      </c>
      <c r="I31">
        <v>1</v>
      </c>
      <c r="K31" s="8"/>
      <c r="O31" t="s">
        <v>29</v>
      </c>
      <c r="P31" t="s">
        <v>30</v>
      </c>
    </row>
    <row r="32" spans="3:17">
      <c r="C32">
        <v>30</v>
      </c>
      <c r="D32">
        <v>5</v>
      </c>
      <c r="E32" s="1">
        <v>4.4000000000000004</v>
      </c>
      <c r="F32" s="1">
        <f t="shared" si="0"/>
        <v>22</v>
      </c>
      <c r="G32">
        <v>1</v>
      </c>
      <c r="H32">
        <v>1</v>
      </c>
      <c r="I32">
        <v>1</v>
      </c>
      <c r="K32" s="8"/>
      <c r="O32" s="9" t="s">
        <v>31</v>
      </c>
      <c r="P32" s="9">
        <v>4</v>
      </c>
    </row>
    <row r="33" spans="3:16">
      <c r="C33">
        <v>31</v>
      </c>
      <c r="D33">
        <v>5</v>
      </c>
      <c r="E33" s="1">
        <v>4.4000000000000004</v>
      </c>
      <c r="F33" s="2">
        <f t="shared" si="0"/>
        <v>22</v>
      </c>
      <c r="G33">
        <v>1</v>
      </c>
      <c r="H33">
        <v>1</v>
      </c>
      <c r="I33">
        <v>1</v>
      </c>
      <c r="K33" s="8"/>
      <c r="O33" s="9" t="s">
        <v>32</v>
      </c>
      <c r="P33" s="9">
        <v>17</v>
      </c>
    </row>
    <row r="34" spans="3:16">
      <c r="C34">
        <v>32</v>
      </c>
      <c r="D34">
        <v>5</v>
      </c>
      <c r="E34" s="1">
        <v>4.4000000000000004</v>
      </c>
      <c r="F34" s="2">
        <f t="shared" si="0"/>
        <v>22</v>
      </c>
      <c r="G34">
        <v>1</v>
      </c>
      <c r="H34">
        <v>1</v>
      </c>
      <c r="I34">
        <v>1</v>
      </c>
      <c r="K34" s="8"/>
      <c r="O34" s="9" t="s">
        <v>33</v>
      </c>
      <c r="P34" s="9">
        <v>8</v>
      </c>
    </row>
    <row r="35" spans="3:16">
      <c r="C35">
        <v>33</v>
      </c>
      <c r="D35">
        <v>3</v>
      </c>
      <c r="E35" s="1">
        <v>7.4</v>
      </c>
      <c r="F35" s="2">
        <f t="shared" si="0"/>
        <v>22.200000000000003</v>
      </c>
      <c r="G35">
        <v>0</v>
      </c>
      <c r="H35">
        <v>1</v>
      </c>
      <c r="I35">
        <v>1</v>
      </c>
      <c r="K35" s="8"/>
      <c r="O35" s="9" t="s">
        <v>34</v>
      </c>
      <c r="P35" s="9">
        <v>5</v>
      </c>
    </row>
    <row r="36" spans="3:16">
      <c r="C36">
        <v>34</v>
      </c>
      <c r="D36">
        <v>3</v>
      </c>
      <c r="E36" s="1">
        <v>7.4</v>
      </c>
      <c r="F36" s="2">
        <f t="shared" si="0"/>
        <v>22.200000000000003</v>
      </c>
      <c r="G36">
        <v>0</v>
      </c>
      <c r="H36">
        <v>1</v>
      </c>
      <c r="I36">
        <v>1</v>
      </c>
      <c r="O36" s="9" t="s">
        <v>35</v>
      </c>
      <c r="P36" s="9">
        <v>2</v>
      </c>
    </row>
    <row r="37" spans="3:16">
      <c r="C37">
        <v>35</v>
      </c>
      <c r="D37">
        <v>5</v>
      </c>
      <c r="E37" s="1">
        <v>4.5</v>
      </c>
      <c r="F37" s="2">
        <f t="shared" si="0"/>
        <v>22.5</v>
      </c>
      <c r="G37">
        <v>0</v>
      </c>
      <c r="H37">
        <v>1</v>
      </c>
      <c r="I37">
        <v>1</v>
      </c>
      <c r="O37" s="9" t="s">
        <v>36</v>
      </c>
      <c r="P37" s="9">
        <v>1</v>
      </c>
    </row>
    <row r="38" spans="3:16">
      <c r="C38">
        <v>36</v>
      </c>
      <c r="D38">
        <v>5</v>
      </c>
      <c r="E38" s="1">
        <v>4.5</v>
      </c>
      <c r="F38" s="2">
        <f t="shared" si="0"/>
        <v>22.5</v>
      </c>
      <c r="G38">
        <v>0</v>
      </c>
      <c r="H38">
        <v>1</v>
      </c>
      <c r="I38">
        <v>1</v>
      </c>
    </row>
    <row r="39" spans="3:16">
      <c r="C39">
        <v>37</v>
      </c>
      <c r="D39">
        <v>5</v>
      </c>
      <c r="E39" s="1">
        <v>4.5999999999999996</v>
      </c>
      <c r="F39" s="2">
        <f t="shared" si="0"/>
        <v>23</v>
      </c>
      <c r="G39">
        <v>0</v>
      </c>
      <c r="H39">
        <v>0</v>
      </c>
      <c r="I39">
        <v>0</v>
      </c>
    </row>
  </sheetData>
  <phoneticPr fontId="21" type="noConversion"/>
  <pageMargins left="0.7" right="0.7" top="0.75" bottom="0.75" header="0.3" footer="0.3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Pogozelski</dc:creator>
  <cp:lastModifiedBy>Edward Pogozelski</cp:lastModifiedBy>
  <dcterms:created xsi:type="dcterms:W3CDTF">2021-11-15T13:37:22Z</dcterms:created>
  <dcterms:modified xsi:type="dcterms:W3CDTF">2021-11-17T14:28:51Z</dcterms:modified>
</cp:coreProperties>
</file>